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maszjanocha/Downloads/"/>
    </mc:Choice>
  </mc:AlternateContent>
  <xr:revisionPtr revIDLastSave="0" documentId="13_ncr:1_{60FE09E6-587F-3641-BA52-80F3808CC626}" xr6:coauthVersionLast="47" xr6:coauthVersionMax="47" xr10:uidLastSave="{00000000-0000-0000-0000-000000000000}"/>
  <bookViews>
    <workbookView xWindow="0" yWindow="740" windowWidth="29400" windowHeight="16900" xr2:uid="{00000000-000D-0000-FFFF-FFFF00000000}"/>
  </bookViews>
  <sheets>
    <sheet name="Tabela opłat" sheetId="4" r:id="rId1"/>
    <sheet name="Arkusz1" sheetId="3" r:id="rId2"/>
  </sheets>
  <definedNames>
    <definedName name="_xlnm._FilterDatabase" localSheetId="0" hidden="1">'Tabela opłat'!$D$8:$S$54</definedName>
    <definedName name="_xlnm.Print_Area" localSheetId="0">'Tabela opłat'!$C$1:$S$160</definedName>
    <definedName name="_xlnm.Print_Titles" localSheetId="0">'Tabela opłat'!$8:$8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4" l="1"/>
  <c r="S71" i="4"/>
  <c r="S9" i="4"/>
  <c r="S54" i="4" l="1"/>
  <c r="R54" i="4"/>
  <c r="Q54" i="4"/>
  <c r="P54" i="4"/>
  <c r="O54" i="4"/>
  <c r="S53" i="4"/>
  <c r="R53" i="4"/>
  <c r="Q53" i="4"/>
  <c r="P53" i="4"/>
  <c r="O53" i="4"/>
  <c r="S52" i="4"/>
  <c r="R52" i="4"/>
  <c r="Q52" i="4"/>
  <c r="P52" i="4"/>
  <c r="O52" i="4"/>
  <c r="S51" i="4"/>
  <c r="R51" i="4"/>
  <c r="Q51" i="4"/>
  <c r="P51" i="4"/>
  <c r="O51" i="4"/>
  <c r="S50" i="4"/>
  <c r="R50" i="4"/>
  <c r="Q50" i="4"/>
  <c r="P50" i="4"/>
  <c r="O50" i="4"/>
  <c r="S49" i="4"/>
  <c r="R49" i="4"/>
  <c r="Q49" i="4"/>
  <c r="P49" i="4"/>
  <c r="O49" i="4"/>
  <c r="S48" i="4"/>
  <c r="R48" i="4"/>
  <c r="Q48" i="4"/>
  <c r="P48" i="4"/>
  <c r="O48" i="4"/>
  <c r="S47" i="4"/>
  <c r="R47" i="4"/>
  <c r="Q47" i="4"/>
  <c r="P47" i="4"/>
  <c r="O47" i="4"/>
  <c r="S46" i="4"/>
  <c r="R46" i="4"/>
  <c r="Q46" i="4"/>
  <c r="P46" i="4"/>
  <c r="O46" i="4"/>
  <c r="S45" i="4"/>
  <c r="R45" i="4"/>
  <c r="Q45" i="4"/>
  <c r="P45" i="4"/>
  <c r="O45" i="4"/>
  <c r="L44" i="4"/>
  <c r="K44" i="4"/>
  <c r="J44" i="4"/>
  <c r="I44" i="4"/>
  <c r="H44" i="4"/>
  <c r="L43" i="4"/>
  <c r="K43" i="4"/>
  <c r="J43" i="4"/>
  <c r="I43" i="4"/>
  <c r="H43" i="4"/>
  <c r="S42" i="4"/>
  <c r="R42" i="4"/>
  <c r="Q42" i="4"/>
  <c r="P42" i="4"/>
  <c r="O42" i="4"/>
  <c r="S41" i="4"/>
  <c r="R41" i="4"/>
  <c r="Q41" i="4"/>
  <c r="P41" i="4"/>
  <c r="O41" i="4"/>
  <c r="S40" i="4"/>
  <c r="R40" i="4"/>
  <c r="Q40" i="4"/>
  <c r="P40" i="4"/>
  <c r="O40" i="4"/>
  <c r="S39" i="4"/>
  <c r="R39" i="4"/>
  <c r="Q39" i="4"/>
  <c r="P39" i="4"/>
  <c r="O39" i="4"/>
  <c r="S38" i="4"/>
  <c r="R38" i="4"/>
  <c r="Q38" i="4"/>
  <c r="P38" i="4"/>
  <c r="O38" i="4"/>
  <c r="L37" i="4"/>
  <c r="K37" i="4"/>
  <c r="J37" i="4"/>
  <c r="I37" i="4"/>
  <c r="H37" i="4"/>
  <c r="L36" i="4"/>
  <c r="K36" i="4"/>
  <c r="J36" i="4"/>
  <c r="I36" i="4"/>
  <c r="H36" i="4"/>
  <c r="S35" i="4"/>
  <c r="R35" i="4"/>
  <c r="Q35" i="4"/>
  <c r="P35" i="4"/>
  <c r="O35" i="4"/>
  <c r="L34" i="4"/>
  <c r="K34" i="4"/>
  <c r="J34" i="4"/>
  <c r="I34" i="4"/>
  <c r="H34" i="4"/>
  <c r="L33" i="4"/>
  <c r="K33" i="4"/>
  <c r="J33" i="4"/>
  <c r="I33" i="4"/>
  <c r="H33" i="4"/>
  <c r="S32" i="4"/>
  <c r="R32" i="4"/>
  <c r="Q32" i="4"/>
  <c r="P32" i="4"/>
  <c r="O32" i="4"/>
  <c r="S31" i="4"/>
  <c r="R31" i="4"/>
  <c r="Q31" i="4"/>
  <c r="P31" i="4"/>
  <c r="O31" i="4"/>
  <c r="S30" i="4"/>
  <c r="R30" i="4"/>
  <c r="Q30" i="4"/>
  <c r="P30" i="4"/>
  <c r="O30" i="4"/>
  <c r="L29" i="4"/>
  <c r="K29" i="4"/>
  <c r="J29" i="4"/>
  <c r="I29" i="4"/>
  <c r="H29" i="4"/>
  <c r="L28" i="4"/>
  <c r="K28" i="4"/>
  <c r="J28" i="4"/>
  <c r="I28" i="4"/>
  <c r="H28" i="4"/>
  <c r="S27" i="4"/>
  <c r="R27" i="4"/>
  <c r="Q27" i="4"/>
  <c r="P27" i="4"/>
  <c r="O27" i="4"/>
  <c r="S26" i="4"/>
  <c r="R26" i="4"/>
  <c r="Q26" i="4"/>
  <c r="P26" i="4"/>
  <c r="O26" i="4"/>
  <c r="S25" i="4"/>
  <c r="R25" i="4"/>
  <c r="Q25" i="4"/>
  <c r="P25" i="4"/>
  <c r="O25" i="4"/>
  <c r="S24" i="4"/>
  <c r="R24" i="4"/>
  <c r="Q24" i="4"/>
  <c r="P24" i="4"/>
  <c r="O24" i="4"/>
  <c r="S23" i="4"/>
  <c r="R23" i="4"/>
  <c r="Q23" i="4"/>
  <c r="P23" i="4"/>
  <c r="O23" i="4"/>
  <c r="S22" i="4"/>
  <c r="R22" i="4"/>
  <c r="Q22" i="4"/>
  <c r="P22" i="4"/>
  <c r="O22" i="4"/>
  <c r="S21" i="4"/>
  <c r="R21" i="4"/>
  <c r="Q21" i="4"/>
  <c r="P21" i="4"/>
  <c r="O21" i="4"/>
  <c r="L20" i="4"/>
  <c r="K20" i="4"/>
  <c r="J20" i="4"/>
  <c r="I20" i="4"/>
  <c r="H20" i="4"/>
  <c r="S19" i="4"/>
  <c r="R19" i="4"/>
  <c r="Q19" i="4"/>
  <c r="P19" i="4"/>
  <c r="O19" i="4"/>
  <c r="S18" i="4"/>
  <c r="R18" i="4"/>
  <c r="Q18" i="4"/>
  <c r="P18" i="4"/>
  <c r="O18" i="4"/>
  <c r="L17" i="4"/>
  <c r="K17" i="4"/>
  <c r="J17" i="4"/>
  <c r="I17" i="4"/>
  <c r="H17" i="4"/>
  <c r="S16" i="4"/>
  <c r="R16" i="4"/>
  <c r="Q16" i="4"/>
  <c r="P16" i="4"/>
  <c r="O16" i="4"/>
  <c r="S15" i="4"/>
  <c r="R15" i="4"/>
  <c r="Q15" i="4"/>
  <c r="P15" i="4"/>
  <c r="O15" i="4"/>
  <c r="S14" i="4"/>
  <c r="R14" i="4"/>
  <c r="Q14" i="4"/>
  <c r="P14" i="4"/>
  <c r="O14" i="4"/>
  <c r="S13" i="4"/>
  <c r="R13" i="4"/>
  <c r="Q13" i="4"/>
  <c r="P13" i="4"/>
  <c r="O13" i="4"/>
  <c r="S12" i="4"/>
  <c r="R12" i="4"/>
  <c r="Q12" i="4"/>
  <c r="P12" i="4"/>
  <c r="O12" i="4"/>
  <c r="L11" i="4"/>
  <c r="K11" i="4"/>
  <c r="J11" i="4"/>
  <c r="I11" i="4"/>
  <c r="H11" i="4"/>
  <c r="L10" i="4"/>
  <c r="K10" i="4"/>
  <c r="J10" i="4"/>
  <c r="I10" i="4"/>
  <c r="H10" i="4"/>
  <c r="R9" i="4"/>
  <c r="Q9" i="4"/>
  <c r="P9" i="4"/>
  <c r="O9" i="4"/>
  <c r="S152" i="4" l="1"/>
  <c r="Q152" i="4"/>
  <c r="P152" i="4"/>
  <c r="O152" i="4"/>
  <c r="S151" i="4"/>
  <c r="Q151" i="4"/>
  <c r="P151" i="4"/>
  <c r="O151" i="4"/>
  <c r="S82" i="4" l="1"/>
  <c r="S64" i="4"/>
  <c r="S65" i="4"/>
  <c r="S66" i="4"/>
  <c r="S67" i="4"/>
  <c r="S68" i="4"/>
  <c r="S69" i="4"/>
  <c r="S70" i="4"/>
  <c r="S61" i="4"/>
  <c r="S62" i="4"/>
  <c r="S63" i="4"/>
  <c r="S59" i="4"/>
  <c r="S60" i="4"/>
  <c r="S55" i="4"/>
  <c r="S56" i="4"/>
  <c r="S57" i="4"/>
  <c r="S58" i="4"/>
  <c r="S100" i="4"/>
  <c r="S144" i="4" l="1"/>
  <c r="S142" i="4"/>
  <c r="S141" i="4"/>
  <c r="L143" i="4"/>
  <c r="O140" i="4"/>
  <c r="R144" i="4"/>
  <c r="Q144" i="4"/>
  <c r="P144" i="4"/>
  <c r="O144" i="4"/>
  <c r="K143" i="4"/>
  <c r="J143" i="4"/>
  <c r="I143" i="4"/>
  <c r="H143" i="4"/>
  <c r="R142" i="4"/>
  <c r="Q142" i="4"/>
  <c r="P142" i="4"/>
  <c r="O142" i="4"/>
  <c r="R141" i="4"/>
  <c r="Q141" i="4"/>
  <c r="P141" i="4"/>
  <c r="O141" i="4"/>
  <c r="S140" i="4" l="1"/>
  <c r="R140" i="4"/>
  <c r="Q140" i="4"/>
  <c r="P140" i="4"/>
  <c r="S139" i="4"/>
  <c r="R139" i="4"/>
  <c r="Q139" i="4"/>
  <c r="P139" i="4"/>
  <c r="O139" i="4"/>
  <c r="S138" i="4"/>
  <c r="R138" i="4"/>
  <c r="Q138" i="4"/>
  <c r="P138" i="4"/>
  <c r="O138" i="4"/>
  <c r="S137" i="4"/>
  <c r="R137" i="4"/>
  <c r="Q137" i="4"/>
  <c r="P137" i="4"/>
  <c r="O137" i="4"/>
  <c r="L136" i="4"/>
  <c r="K136" i="4"/>
  <c r="J136" i="4"/>
  <c r="I136" i="4"/>
  <c r="H136" i="4"/>
  <c r="L135" i="4"/>
  <c r="K135" i="4"/>
  <c r="J135" i="4"/>
  <c r="I135" i="4"/>
  <c r="H135" i="4"/>
  <c r="L134" i="4"/>
  <c r="K134" i="4"/>
  <c r="J134" i="4"/>
  <c r="I134" i="4"/>
  <c r="H134" i="4"/>
  <c r="L133" i="4"/>
  <c r="K133" i="4"/>
  <c r="J133" i="4"/>
  <c r="I133" i="4"/>
  <c r="H133" i="4"/>
  <c r="S132" i="4"/>
  <c r="R132" i="4"/>
  <c r="Q132" i="4"/>
  <c r="P132" i="4"/>
  <c r="O132" i="4"/>
  <c r="S131" i="4"/>
  <c r="R131" i="4"/>
  <c r="Q131" i="4"/>
  <c r="P131" i="4"/>
  <c r="O131" i="4"/>
  <c r="S130" i="4"/>
  <c r="R130" i="4"/>
  <c r="Q130" i="4"/>
  <c r="P130" i="4"/>
  <c r="O130" i="4"/>
  <c r="S129" i="4"/>
  <c r="R129" i="4"/>
  <c r="Q129" i="4"/>
  <c r="P129" i="4"/>
  <c r="O129" i="4"/>
  <c r="S128" i="4"/>
  <c r="R128" i="4"/>
  <c r="Q128" i="4"/>
  <c r="P128" i="4"/>
  <c r="O128" i="4"/>
  <c r="S127" i="4"/>
  <c r="R127" i="4"/>
  <c r="Q127" i="4"/>
  <c r="P127" i="4"/>
  <c r="O127" i="4"/>
  <c r="S126" i="4"/>
  <c r="R126" i="4"/>
  <c r="Q126" i="4"/>
  <c r="P126" i="4"/>
  <c r="O126" i="4"/>
  <c r="S125" i="4"/>
  <c r="R125" i="4"/>
  <c r="Q125" i="4"/>
  <c r="P125" i="4"/>
  <c r="O125" i="4"/>
  <c r="S124" i="4"/>
  <c r="R124" i="4"/>
  <c r="Q124" i="4"/>
  <c r="P124" i="4"/>
  <c r="O124" i="4"/>
  <c r="S123" i="4"/>
  <c r="R123" i="4"/>
  <c r="Q123" i="4"/>
  <c r="P123" i="4"/>
  <c r="O123" i="4"/>
  <c r="S122" i="4"/>
  <c r="Q122" i="4"/>
  <c r="P122" i="4"/>
  <c r="O122" i="4"/>
  <c r="L145" i="4" l="1"/>
  <c r="L146" i="4"/>
  <c r="L119" i="4"/>
  <c r="S147" i="4"/>
  <c r="S148" i="4"/>
  <c r="S149" i="4"/>
  <c r="S150" i="4"/>
  <c r="S117" i="4"/>
  <c r="S118" i="4"/>
  <c r="S120" i="4"/>
  <c r="S121" i="4"/>
  <c r="K145" i="4"/>
  <c r="K146" i="4"/>
  <c r="R147" i="4"/>
  <c r="R148" i="4"/>
  <c r="R149" i="4"/>
  <c r="R150" i="4"/>
  <c r="Q150" i="4" l="1"/>
  <c r="P150" i="4"/>
  <c r="O150" i="4"/>
  <c r="Q149" i="4"/>
  <c r="P149" i="4"/>
  <c r="O149" i="4"/>
  <c r="Q148" i="4"/>
  <c r="P148" i="4"/>
  <c r="O148" i="4"/>
  <c r="Q147" i="4"/>
  <c r="P147" i="4"/>
  <c r="O147" i="4"/>
  <c r="J146" i="4"/>
  <c r="I146" i="4"/>
  <c r="H146" i="4"/>
  <c r="J145" i="4"/>
  <c r="I145" i="4"/>
  <c r="H145" i="4"/>
  <c r="R121" i="4" l="1"/>
  <c r="Q121" i="4"/>
  <c r="P121" i="4"/>
  <c r="O121" i="4"/>
  <c r="R120" i="4"/>
  <c r="Q120" i="4"/>
  <c r="P120" i="4"/>
  <c r="O120" i="4"/>
  <c r="K119" i="4"/>
  <c r="J119" i="4"/>
  <c r="I119" i="4"/>
  <c r="H119" i="4"/>
  <c r="R118" i="4"/>
  <c r="Q118" i="4"/>
  <c r="P118" i="4"/>
  <c r="O118" i="4"/>
  <c r="R117" i="4"/>
  <c r="Q117" i="4"/>
  <c r="P117" i="4"/>
  <c r="O117" i="4"/>
  <c r="L116" i="4"/>
  <c r="K116" i="4"/>
  <c r="J116" i="4"/>
  <c r="I116" i="4"/>
  <c r="H116" i="4"/>
  <c r="L115" i="4"/>
  <c r="K115" i="4"/>
  <c r="J115" i="4"/>
  <c r="I115" i="4"/>
  <c r="H115" i="4"/>
  <c r="S114" i="4"/>
  <c r="R114" i="4"/>
  <c r="Q114" i="4"/>
  <c r="P114" i="4"/>
  <c r="O114" i="4"/>
  <c r="S113" i="4"/>
  <c r="R113" i="4"/>
  <c r="Q113" i="4"/>
  <c r="P113" i="4"/>
  <c r="O113" i="4"/>
  <c r="S112" i="4"/>
  <c r="R112" i="4"/>
  <c r="Q112" i="4"/>
  <c r="P112" i="4"/>
  <c r="O112" i="4"/>
  <c r="S111" i="4"/>
  <c r="R111" i="4"/>
  <c r="Q111" i="4"/>
  <c r="P111" i="4"/>
  <c r="O111" i="4"/>
  <c r="S110" i="4"/>
  <c r="R110" i="4"/>
  <c r="Q110" i="4"/>
  <c r="P110" i="4"/>
  <c r="O110" i="4"/>
  <c r="L110" i="4"/>
  <c r="K110" i="4"/>
  <c r="J110" i="4"/>
  <c r="I110" i="4"/>
  <c r="H110" i="4"/>
  <c r="S109" i="4"/>
  <c r="R109" i="4"/>
  <c r="Q109" i="4"/>
  <c r="P109" i="4"/>
  <c r="O109" i="4"/>
  <c r="L109" i="4"/>
  <c r="K109" i="4"/>
  <c r="J109" i="4"/>
  <c r="I109" i="4"/>
  <c r="H109" i="4"/>
  <c r="S108" i="4"/>
  <c r="R108" i="4"/>
  <c r="Q108" i="4"/>
  <c r="P108" i="4"/>
  <c r="O108" i="4"/>
  <c r="S107" i="4"/>
  <c r="R107" i="4"/>
  <c r="Q107" i="4"/>
  <c r="P107" i="4"/>
  <c r="O107" i="4"/>
  <c r="S106" i="4"/>
  <c r="R106" i="4"/>
  <c r="Q106" i="4"/>
  <c r="P106" i="4"/>
  <c r="O106" i="4"/>
  <c r="S105" i="4"/>
  <c r="R105" i="4"/>
  <c r="Q105" i="4"/>
  <c r="P105" i="4"/>
  <c r="O105" i="4"/>
  <c r="S104" i="4"/>
  <c r="R104" i="4"/>
  <c r="Q104" i="4"/>
  <c r="P104" i="4"/>
  <c r="O104" i="4"/>
  <c r="S103" i="4"/>
  <c r="R103" i="4"/>
  <c r="Q103" i="4"/>
  <c r="P103" i="4"/>
  <c r="O103" i="4"/>
  <c r="S102" i="4"/>
  <c r="R102" i="4"/>
  <c r="Q102" i="4"/>
  <c r="P102" i="4"/>
  <c r="O102" i="4"/>
  <c r="S101" i="4"/>
  <c r="R101" i="4"/>
  <c r="Q101" i="4"/>
  <c r="P101" i="4"/>
  <c r="O101" i="4"/>
  <c r="L101" i="4"/>
  <c r="K101" i="4"/>
  <c r="J101" i="4"/>
  <c r="I101" i="4"/>
  <c r="H101" i="4"/>
  <c r="R100" i="4"/>
  <c r="Q100" i="4"/>
  <c r="P100" i="4"/>
  <c r="O100" i="4"/>
  <c r="L100" i="4"/>
  <c r="K100" i="4"/>
  <c r="J100" i="4"/>
  <c r="I100" i="4"/>
  <c r="H100" i="4"/>
  <c r="S99" i="4"/>
  <c r="R99" i="4"/>
  <c r="Q99" i="4"/>
  <c r="P99" i="4"/>
  <c r="O99" i="4"/>
  <c r="S98" i="4"/>
  <c r="R98" i="4"/>
  <c r="Q98" i="4"/>
  <c r="P98" i="4"/>
  <c r="O98" i="4"/>
  <c r="S97" i="4"/>
  <c r="R97" i="4"/>
  <c r="Q97" i="4"/>
  <c r="P97" i="4"/>
  <c r="O97" i="4"/>
  <c r="S96" i="4"/>
  <c r="R96" i="4"/>
  <c r="Q96" i="4"/>
  <c r="P96" i="4"/>
  <c r="O96" i="4"/>
  <c r="S95" i="4"/>
  <c r="R95" i="4"/>
  <c r="Q95" i="4"/>
  <c r="P95" i="4"/>
  <c r="O95" i="4"/>
  <c r="S94" i="4"/>
  <c r="R94" i="4"/>
  <c r="Q94" i="4"/>
  <c r="P94" i="4"/>
  <c r="O94" i="4"/>
  <c r="S93" i="4"/>
  <c r="R93" i="4"/>
  <c r="Q93" i="4"/>
  <c r="P93" i="4"/>
  <c r="O93" i="4"/>
  <c r="S92" i="4"/>
  <c r="R92" i="4"/>
  <c r="Q92" i="4"/>
  <c r="P92" i="4"/>
  <c r="O92" i="4"/>
  <c r="R74" i="4" l="1"/>
  <c r="S91" i="4"/>
  <c r="R91" i="4"/>
  <c r="Q91" i="4"/>
  <c r="P91" i="4"/>
  <c r="O91" i="4"/>
  <c r="S90" i="4"/>
  <c r="R90" i="4"/>
  <c r="Q90" i="4"/>
  <c r="P90" i="4"/>
  <c r="O90" i="4"/>
  <c r="L89" i="4"/>
  <c r="K89" i="4"/>
  <c r="J89" i="4"/>
  <c r="I89" i="4"/>
  <c r="H89" i="4"/>
  <c r="L88" i="4"/>
  <c r="K88" i="4"/>
  <c r="J88" i="4"/>
  <c r="I88" i="4"/>
  <c r="H88" i="4"/>
  <c r="L87" i="4"/>
  <c r="K87" i="4"/>
  <c r="J87" i="4"/>
  <c r="I87" i="4"/>
  <c r="H87" i="4"/>
  <c r="S86" i="4"/>
  <c r="R86" i="4"/>
  <c r="Q86" i="4"/>
  <c r="P86" i="4"/>
  <c r="O86" i="4"/>
  <c r="L85" i="4"/>
  <c r="K85" i="4"/>
  <c r="J85" i="4"/>
  <c r="I85" i="4"/>
  <c r="H85" i="4"/>
  <c r="L84" i="4"/>
  <c r="K84" i="4"/>
  <c r="J84" i="4"/>
  <c r="I84" i="4"/>
  <c r="H84" i="4"/>
  <c r="S83" i="4"/>
  <c r="R83" i="4"/>
  <c r="Q83" i="4"/>
  <c r="P83" i="4"/>
  <c r="O83" i="4"/>
  <c r="R82" i="4"/>
  <c r="Q82" i="4"/>
  <c r="P82" i="4"/>
  <c r="O82" i="4"/>
  <c r="L81" i="4"/>
  <c r="K81" i="4"/>
  <c r="J81" i="4"/>
  <c r="I81" i="4"/>
  <c r="H81" i="4"/>
  <c r="L80" i="4"/>
  <c r="K80" i="4"/>
  <c r="J80" i="4"/>
  <c r="I80" i="4"/>
  <c r="H80" i="4"/>
  <c r="L79" i="4"/>
  <c r="K79" i="4"/>
  <c r="J79" i="4"/>
  <c r="I79" i="4"/>
  <c r="H79" i="4"/>
  <c r="L78" i="4"/>
  <c r="K78" i="4"/>
  <c r="J78" i="4"/>
  <c r="I78" i="4"/>
  <c r="H78" i="4"/>
  <c r="L77" i="4"/>
  <c r="K77" i="4"/>
  <c r="J77" i="4"/>
  <c r="I77" i="4"/>
  <c r="H77" i="4"/>
  <c r="L76" i="4"/>
  <c r="K76" i="4"/>
  <c r="J76" i="4"/>
  <c r="I76" i="4"/>
  <c r="H76" i="4"/>
  <c r="L75" i="4"/>
  <c r="K75" i="4"/>
  <c r="J75" i="4"/>
  <c r="I75" i="4"/>
  <c r="H75" i="4"/>
  <c r="S74" i="4"/>
  <c r="Q74" i="4"/>
  <c r="P74" i="4"/>
  <c r="O74" i="4"/>
  <c r="L73" i="4"/>
  <c r="K73" i="4"/>
  <c r="J73" i="4"/>
  <c r="I73" i="4"/>
  <c r="H73" i="4"/>
  <c r="K72" i="4"/>
  <c r="J72" i="4"/>
  <c r="I72" i="4"/>
  <c r="H72" i="4"/>
  <c r="R71" i="4"/>
  <c r="Q71" i="4"/>
  <c r="P71" i="4"/>
  <c r="O71" i="4"/>
</calcChain>
</file>

<file path=xl/sharedStrings.xml><?xml version="1.0" encoding="utf-8"?>
<sst xmlns="http://schemas.openxmlformats.org/spreadsheetml/2006/main" count="1527" uniqueCount="322">
  <si>
    <t>Filolog</t>
  </si>
  <si>
    <t>Filologia klasyczna</t>
  </si>
  <si>
    <t xml:space="preserve">Mediteranistyka </t>
  </si>
  <si>
    <t>Komunikacja promocyjna i kryzysowa</t>
  </si>
  <si>
    <t xml:space="preserve">Sztuka pisania </t>
  </si>
  <si>
    <t xml:space="preserve">Logopedia </t>
  </si>
  <si>
    <t>Filologia polska</t>
  </si>
  <si>
    <t>Informacja naukowa i bibliotekoznawstwo</t>
  </si>
  <si>
    <t>Architektura informacji</t>
  </si>
  <si>
    <t>Kulturoznawstwo</t>
  </si>
  <si>
    <t>Kultury mediów</t>
  </si>
  <si>
    <t>Międzynarodowe studia polskie</t>
  </si>
  <si>
    <t>Filologia słowiańska</t>
  </si>
  <si>
    <t>WNS</t>
  </si>
  <si>
    <t>Historia</t>
  </si>
  <si>
    <t>Turystyka historyczna</t>
  </si>
  <si>
    <t xml:space="preserve">Środkowoeuropejskie Studia Historyczne </t>
  </si>
  <si>
    <t>Historia sztuki</t>
  </si>
  <si>
    <t xml:space="preserve">Kognitywistyka </t>
  </si>
  <si>
    <t>Doradztwo filozoficzne i coaching</t>
  </si>
  <si>
    <t xml:space="preserve">Doradztwo filozoficzne i coaching </t>
  </si>
  <si>
    <t>Filozofia</t>
  </si>
  <si>
    <t>filol</t>
  </si>
  <si>
    <t>komu</t>
  </si>
  <si>
    <t>fp</t>
  </si>
  <si>
    <t>info</t>
  </si>
  <si>
    <t>archi</t>
  </si>
  <si>
    <t>fa</t>
  </si>
  <si>
    <t>fg</t>
  </si>
  <si>
    <t>fr</t>
  </si>
  <si>
    <t>fro</t>
  </si>
  <si>
    <t>fs</t>
  </si>
  <si>
    <t>hist</t>
  </si>
  <si>
    <t>kogn</t>
  </si>
  <si>
    <t>dora</t>
  </si>
  <si>
    <t>filoz</t>
  </si>
  <si>
    <t>Kierunek/specjalność studiów</t>
  </si>
  <si>
    <t>L.p.</t>
  </si>
  <si>
    <t>I</t>
  </si>
  <si>
    <t>II</t>
  </si>
  <si>
    <t xml:space="preserve">Opłata za 
jeden semestr - suma części (w zł).
</t>
  </si>
  <si>
    <t>Opłata wnoszona w częściach</t>
  </si>
  <si>
    <t>Opłata wnoszona w całości (150 zł mniej)</t>
  </si>
  <si>
    <t>I część</t>
  </si>
  <si>
    <t>II część</t>
  </si>
  <si>
    <t>III część</t>
  </si>
  <si>
    <t>Poziom kształcenia</t>
  </si>
  <si>
    <t xml:space="preserve">I </t>
  </si>
  <si>
    <t xml:space="preserve">II </t>
  </si>
  <si>
    <t>_</t>
  </si>
  <si>
    <t>Wartość 
1 punktu ECTS
(w zł)</t>
  </si>
  <si>
    <t>Filologia angielska - 
wszystkie specjalności</t>
  </si>
  <si>
    <t xml:space="preserve">Kształcenie na studiach niestacjonarnych </t>
  </si>
  <si>
    <t xml:space="preserve">Powtarzanie semestru na kierunkach dla których brak odpowiednika prowadzonego w formie niestacjonarnej 
(także w przypadku wznowienia studiów) </t>
  </si>
  <si>
    <t>Opłata za 
jeden semestr - suma części (w zł).</t>
  </si>
  <si>
    <t>Powtarzanie zajęć z powodu niezadawalających wyników w nauce
z zastrzeżeniem innych ustaleń zamieszczonych pod tabelą opłat.</t>
  </si>
  <si>
    <t>Powtarzanie modułu (studia stacj. i niestacj.)</t>
  </si>
  <si>
    <t>Komunikacja cyfrowa</t>
  </si>
  <si>
    <t>INNE USTALENIA DOTYCZĄCE OPŁAT:</t>
  </si>
  <si>
    <t>1)</t>
  </si>
  <si>
    <t>Powtarzanie semestru na studiach stacjonarnych (także w przypadku wznowienia studiów) — według odpłatności dla studiów niestacjonarnych dla danego kierunku, poziomu i lat studiów.</t>
  </si>
  <si>
    <t>2)</t>
  </si>
  <si>
    <t>3)</t>
  </si>
  <si>
    <t>4)</t>
  </si>
  <si>
    <t>W przypadku kierunków reżyseria, realizacja obrazu filmowego, telewizyjnego i fotografia, zarządzanie kreatywne w nowych mediach (Creative management in new media) koszty ponownej realizacji pracy praktycznej ponosi student.</t>
  </si>
  <si>
    <t>5)</t>
  </si>
  <si>
    <t>Twórcze pisanie i marketing wydawniczy</t>
  </si>
  <si>
    <t>1.</t>
  </si>
  <si>
    <t xml:space="preserve">2. </t>
  </si>
  <si>
    <t>3.</t>
  </si>
  <si>
    <t>Tabela wysokości opłat za usługi edukacyjne</t>
  </si>
  <si>
    <t>WH</t>
  </si>
  <si>
    <t>Wydział</t>
  </si>
  <si>
    <r>
      <t>Opłata za zajęcia nieobjęte programem studiów:</t>
    </r>
    <r>
      <rPr>
        <i/>
        <sz val="12"/>
        <color theme="1"/>
        <rFont val="Calibri"/>
        <family val="2"/>
        <charset val="238"/>
        <scheme val="minor"/>
      </rPr>
      <t xml:space="preserve"> kształcenie na drugiej lub kolejnej specjalności w ramach jednego kierunku</t>
    </r>
    <r>
      <rPr>
        <sz val="12"/>
        <color theme="1"/>
        <rFont val="Calibri"/>
        <family val="2"/>
        <charset val="238"/>
        <scheme val="minor"/>
      </rPr>
      <t xml:space="preserve"> - według liczby punktów ECTS przypisanych do modułów - według wartości za 1 punkt ECTS dla danego kierunku, poziomu i lat studiów.</t>
    </r>
  </si>
  <si>
    <r>
      <t>W przypadku kierunków: biofizyka, fizyka, fizyka medyczna, mikro i nanotechnologia opłata za powtarzanie semestru z powodu niezaliczonego modułu "Wykonanie pracy dyplomowej" wynosi 200,00 zł</t>
    </r>
    <r>
      <rPr>
        <i/>
        <sz val="12"/>
        <color theme="1"/>
        <rFont val="Calibri"/>
        <family val="2"/>
        <charset val="238"/>
        <scheme val="minor"/>
      </rPr>
      <t>.</t>
    </r>
  </si>
  <si>
    <t>Filologia angielska -
wszystkie specjalności w tym specjalność w języku angielskim</t>
  </si>
  <si>
    <t>Filologia romańska -
wszystkie specjalności</t>
  </si>
  <si>
    <t xml:space="preserve">Filologia słowiańska -
wszystkie specjalności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</si>
  <si>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</si>
  <si>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</si>
  <si>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</si>
  <si>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</si>
  <si>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</si>
  <si>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</si>
  <si>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</si>
  <si>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</si>
  <si>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</si>
  <si>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</si>
  <si>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</si>
  <si>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</si>
  <si>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</si>
  <si>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</si>
  <si>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</si>
  <si>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</si>
  <si>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</si>
  <si>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</si>
  <si>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</si>
  <si>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</si>
  <si>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</si>
  <si>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</si>
  <si>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</si>
  <si>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</si>
  <si>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</si>
  <si>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</si>
  <si>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</si>
  <si>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</si>
  <si>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</si>
  <si>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</si>
  <si>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</si>
  <si>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</si>
  <si>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</si>
  <si>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</si>
  <si>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</si>
  <si>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</si>
  <si>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</si>
  <si>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</si>
  <si>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</si>
  <si>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</si>
  <si>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</si>
  <si>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</si>
  <si>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Filologia francuska</t>
  </si>
  <si>
    <t>Filologia włoska</t>
  </si>
  <si>
    <t>Filologia hiszpańska</t>
  </si>
  <si>
    <t>Lingwistyka stosowana</t>
  </si>
  <si>
    <t xml:space="preserve">Filologia germańska -
wszystkie specjalności </t>
  </si>
  <si>
    <t xml:space="preserve">Filologia wschodniosłowiańska -
wszystkie specjalności </t>
  </si>
  <si>
    <t xml:space="preserve"> </t>
  </si>
  <si>
    <t>46.</t>
  </si>
  <si>
    <t>Interdyscyplinarne studia humanistyczne nad środowiskiem</t>
  </si>
  <si>
    <t xml:space="preserve">Cykl kształcenia rozpoczynający się od roku akademickiego 2024/2025 </t>
  </si>
  <si>
    <t>WNP</t>
  </si>
  <si>
    <t>47.</t>
  </si>
  <si>
    <t xml:space="preserve">Aquamatyka  </t>
  </si>
  <si>
    <t>48.</t>
  </si>
  <si>
    <t>Biologia</t>
  </si>
  <si>
    <t>49.</t>
  </si>
  <si>
    <t>50.</t>
  </si>
  <si>
    <t>Biotechnologia</t>
  </si>
  <si>
    <t>51.</t>
  </si>
  <si>
    <t>Biotechnologia;
Biotechnology - studia w języku angielskim</t>
  </si>
  <si>
    <t>52.</t>
  </si>
  <si>
    <t>Geografia</t>
  </si>
  <si>
    <t>53.</t>
  </si>
  <si>
    <t>54.</t>
  </si>
  <si>
    <t xml:space="preserve">Geologia </t>
  </si>
  <si>
    <t>55.</t>
  </si>
  <si>
    <t>56.</t>
  </si>
  <si>
    <t>Geologia stosowana - studia inżynierskie</t>
  </si>
  <si>
    <t>57.</t>
  </si>
  <si>
    <t>58.</t>
  </si>
  <si>
    <t>Inżynieria zagrożeń środowiskowych - studia inżynierskie</t>
  </si>
  <si>
    <t>59.</t>
  </si>
  <si>
    <t>Ochrona środowiska</t>
  </si>
  <si>
    <t>60.</t>
  </si>
  <si>
    <t>61.</t>
  </si>
  <si>
    <t xml:space="preserve">Turystyka </t>
  </si>
  <si>
    <t>62.</t>
  </si>
  <si>
    <t xml:space="preserve">Arteterapia </t>
  </si>
  <si>
    <t>63.</t>
  </si>
  <si>
    <t>Bezpieczeństwo narodowe i międzynarodowe</t>
  </si>
  <si>
    <t>64.</t>
  </si>
  <si>
    <t>65.</t>
  </si>
  <si>
    <t>Doradztwo polityczne i publiczne</t>
  </si>
  <si>
    <t>66.</t>
  </si>
  <si>
    <t>Dziennikarstwo i komunikacja społeczna</t>
  </si>
  <si>
    <t>67.</t>
  </si>
  <si>
    <t>68.</t>
  </si>
  <si>
    <t>Pedagogika specjalna (Katowice)</t>
  </si>
  <si>
    <t>jed. mgr</t>
  </si>
  <si>
    <t>69.</t>
  </si>
  <si>
    <t>Pedagogika przedszkolna i wczesnoszkolna 
(Katowice)</t>
  </si>
  <si>
    <t>70.</t>
  </si>
  <si>
    <t>71.</t>
  </si>
  <si>
    <t>72.</t>
  </si>
  <si>
    <t xml:space="preserve">Polityki miejskie i doradztwo publiczne </t>
  </si>
  <si>
    <t>73.</t>
  </si>
  <si>
    <t>Politologia</t>
  </si>
  <si>
    <t>74.</t>
  </si>
  <si>
    <t>75.</t>
  </si>
  <si>
    <t>Praca socjalna</t>
  </si>
  <si>
    <t>76.</t>
  </si>
  <si>
    <t xml:space="preserve">Praca socjalna </t>
  </si>
  <si>
    <t>77.</t>
  </si>
  <si>
    <t>Psychologia</t>
  </si>
  <si>
    <t>78.</t>
  </si>
  <si>
    <t>Socjologia</t>
  </si>
  <si>
    <t>79.</t>
  </si>
  <si>
    <t>80.</t>
  </si>
  <si>
    <t>81.</t>
  </si>
  <si>
    <t>82.</t>
  </si>
  <si>
    <t>Międzynarodowe studia nauk politycznych i dyplomacji</t>
  </si>
  <si>
    <t>83.</t>
  </si>
  <si>
    <t>WSNE</t>
  </si>
  <si>
    <t>114.</t>
  </si>
  <si>
    <t>Animacja społeczno-kulturalna z edukacją kulturalną</t>
  </si>
  <si>
    <t>115.</t>
  </si>
  <si>
    <t xml:space="preserve">Edukacja kulturalna </t>
  </si>
  <si>
    <t>116.</t>
  </si>
  <si>
    <t>Edukacja artystyczna w zakresie sztuki muzycznej</t>
  </si>
  <si>
    <t>117.</t>
  </si>
  <si>
    <t>118.</t>
  </si>
  <si>
    <t>Edukacja artystyczna w zakresie sztuk plastycznych</t>
  </si>
  <si>
    <t>119.</t>
  </si>
  <si>
    <t>120.</t>
  </si>
  <si>
    <t xml:space="preserve">
Etnologia i antropologia kulturowa
</t>
  </si>
  <si>
    <t>121.</t>
  </si>
  <si>
    <t>Etnologia i antropologia kulturowa</t>
  </si>
  <si>
    <t>122.</t>
  </si>
  <si>
    <t>Grafika</t>
  </si>
  <si>
    <t>123.</t>
  </si>
  <si>
    <t>Muzyka w multimediach</t>
  </si>
  <si>
    <t>124.</t>
  </si>
  <si>
    <t>125.</t>
  </si>
  <si>
    <r>
      <rPr>
        <sz val="12"/>
        <rFont val="Calibri"/>
        <charset val="238"/>
        <scheme val="minor"/>
      </rPr>
      <t xml:space="preserve">Pedagogika specjalna
(Cieszyn) </t>
    </r>
  </si>
  <si>
    <t>126.</t>
  </si>
  <si>
    <t>Pedagogika
(Cieszyn)</t>
  </si>
  <si>
    <t>127.</t>
  </si>
  <si>
    <t>Pedagogika 
(Cieszyn)</t>
  </si>
  <si>
    <t>128.</t>
  </si>
  <si>
    <t>Pedagogika przedszkolna i wczesnoszkolna 
(Cieszyn)</t>
  </si>
  <si>
    <t>129.</t>
  </si>
  <si>
    <t xml:space="preserve">Projektowanie gier i przestrzeni wirtualnej </t>
  </si>
  <si>
    <t>130.</t>
  </si>
  <si>
    <t>131.</t>
  </si>
  <si>
    <t xml:space="preserve">Zarządzanie w kulturze i przemysłach kreatywnych - pod warunkiem uruchomienia </t>
  </si>
  <si>
    <t>132.</t>
  </si>
  <si>
    <t>Studia czeskie w biznesie i kulturze - pod warunkiem uruchomienia</t>
  </si>
  <si>
    <t>WNST</t>
  </si>
  <si>
    <t>84.</t>
  </si>
  <si>
    <t>85.</t>
  </si>
  <si>
    <t>86.</t>
  </si>
  <si>
    <t>Chemia</t>
  </si>
  <si>
    <t>87.</t>
  </si>
  <si>
    <t>88.</t>
  </si>
  <si>
    <t>89.</t>
  </si>
  <si>
    <t>90.</t>
  </si>
  <si>
    <t>91.</t>
  </si>
  <si>
    <t>92.</t>
  </si>
  <si>
    <t>Informatyka - studia inżynierskie</t>
  </si>
  <si>
    <t>93.</t>
  </si>
  <si>
    <t>Informatyka</t>
  </si>
  <si>
    <t>94.</t>
  </si>
  <si>
    <t>95.</t>
  </si>
  <si>
    <t>Informatyka stosowana - studia inżynierskie</t>
  </si>
  <si>
    <t>96.</t>
  </si>
  <si>
    <t>Inżynieria biomedyczna - studia inżynierskie</t>
  </si>
  <si>
    <t>97.</t>
  </si>
  <si>
    <t>Inżynieria biomedyczna</t>
  </si>
  <si>
    <t>98.</t>
  </si>
  <si>
    <t>99.</t>
  </si>
  <si>
    <t>Inżynieria materiałowa</t>
  </si>
  <si>
    <t>100.</t>
  </si>
  <si>
    <t>Matematyka</t>
  </si>
  <si>
    <t>101.</t>
  </si>
  <si>
    <t>Matematyka -
(specjalności nauczycielskie)</t>
  </si>
  <si>
    <t>102.</t>
  </si>
  <si>
    <t>Matematyka -
(specjalności inne niż nauczycielskie)</t>
  </si>
  <si>
    <t>103.</t>
  </si>
  <si>
    <t>Mechatronika - studia inżynierskie</t>
  </si>
  <si>
    <t>104.</t>
  </si>
  <si>
    <t xml:space="preserve">Mechatronika </t>
  </si>
  <si>
    <t>105.</t>
  </si>
  <si>
    <t>106.</t>
  </si>
  <si>
    <t>Technologia chemiczna - studia inżynierskie</t>
  </si>
  <si>
    <t>WPIA</t>
  </si>
  <si>
    <t>107.</t>
  </si>
  <si>
    <t>Administracja</t>
  </si>
  <si>
    <t>108.</t>
  </si>
  <si>
    <t>109.</t>
  </si>
  <si>
    <t>Administrowanie środowiskiem</t>
  </si>
  <si>
    <t>110.</t>
  </si>
  <si>
    <t>111.</t>
  </si>
  <si>
    <t>Prawo</t>
  </si>
  <si>
    <t>112.</t>
  </si>
  <si>
    <t>Przedsiębiorczość</t>
  </si>
  <si>
    <t>113.</t>
  </si>
  <si>
    <t>WTL</t>
  </si>
  <si>
    <t>Nauki o rodzinie</t>
  </si>
  <si>
    <t>133.</t>
  </si>
  <si>
    <t>Teologia</t>
  </si>
  <si>
    <t>134.</t>
  </si>
  <si>
    <t>Teologia
specjalność: teologia pastoralna</t>
  </si>
  <si>
    <t>135.</t>
  </si>
  <si>
    <t>SF</t>
  </si>
  <si>
    <t>136.</t>
  </si>
  <si>
    <t>137.</t>
  </si>
  <si>
    <t>138.</t>
  </si>
  <si>
    <t>139.</t>
  </si>
  <si>
    <t>140.</t>
  </si>
  <si>
    <t>141.</t>
  </si>
  <si>
    <t>Zarządzanie zasobami ludzkimi w organizacji</t>
  </si>
  <si>
    <t>Prawo w biznesie</t>
  </si>
  <si>
    <t>International Business Law and Arbitration
(Międzynarodowe Prawo Gospodarcze i Arbitraż)
studia w języku angielskim</t>
  </si>
  <si>
    <t>Inżynieria materiałowa - studia inżynierskie; 
Materials Science and Engineering
 - studia w języku angielskim</t>
  </si>
  <si>
    <t>Computer Science
- studia w języku angielskim</t>
  </si>
  <si>
    <r>
      <t xml:space="preserve">Biofizyka
</t>
    </r>
    <r>
      <rPr>
        <sz val="10"/>
        <rFont val="Calibri"/>
        <family val="2"/>
        <charset val="238"/>
        <scheme val="minor"/>
      </rPr>
      <t xml:space="preserve">                    [patrz pkt. 4) ustaleń]</t>
    </r>
  </si>
  <si>
    <r>
      <t xml:space="preserve">Biofizyka
             </t>
    </r>
    <r>
      <rPr>
        <sz val="10"/>
        <rFont val="Calibri"/>
        <family val="2"/>
        <charset val="238"/>
        <scheme val="minor"/>
      </rPr>
      <t xml:space="preserve">  [patrz pkt. 4) ustaleń]</t>
    </r>
  </si>
  <si>
    <r>
      <t xml:space="preserve">Fizyka
</t>
    </r>
    <r>
      <rPr>
        <sz val="10"/>
        <rFont val="Calibri"/>
        <family val="2"/>
        <charset val="238"/>
        <scheme val="minor"/>
      </rPr>
      <t xml:space="preserve">                    [patrz pkt. 4) ustaleń]</t>
    </r>
  </si>
  <si>
    <r>
      <t xml:space="preserve">  </t>
    </r>
    <r>
      <rPr>
        <sz val="10"/>
        <rFont val="Calibri"/>
        <family val="2"/>
        <charset val="238"/>
        <scheme val="minor"/>
      </rPr>
      <t xml:space="preserve">                  [patrz pkt. 4) ustaleń]</t>
    </r>
    <r>
      <rPr>
        <sz val="12"/>
        <rFont val="Calibri"/>
        <family val="2"/>
        <charset val="238"/>
        <scheme val="minor"/>
      </rPr>
      <t xml:space="preserve">
Fizyka medyczna - studia inżynierskie</t>
    </r>
  </si>
  <si>
    <r>
      <t xml:space="preserve"> </t>
    </r>
    <r>
      <rPr>
        <sz val="10"/>
        <rFont val="Calibri"/>
        <family val="2"/>
        <charset val="238"/>
        <scheme val="minor"/>
      </rPr>
      <t xml:space="preserve">                   [patrz pkt. 4) ustaleń]</t>
    </r>
    <r>
      <rPr>
        <sz val="12"/>
        <rFont val="Calibri"/>
        <family val="2"/>
        <charset val="238"/>
        <scheme val="minor"/>
      </rPr>
      <t xml:space="preserve">
Fizyka medyczna</t>
    </r>
  </si>
  <si>
    <r>
      <t xml:space="preserve">Mikro i nanotechnologia 
</t>
    </r>
    <r>
      <rPr>
        <sz val="10"/>
        <rFont val="Calibri"/>
        <family val="2"/>
        <charset val="238"/>
        <scheme val="minor"/>
      </rPr>
      <t xml:space="preserve">                    [patrz pkt. 4) ustaleń]</t>
    </r>
  </si>
  <si>
    <t>Opłata za zajęcia nieobjęte programem studiów:  według liczby punktów ECTS przypisanych do modułów, wartość za 1 punkt ECTS odpowiednia dla kierunku, poziomu i lat studiów z wyjątkiem kierunków: pedagogika (Katowice) 95,00 zł; organizacja produkcji filmowej i telewizyjnej 100,00 zł; realizacja obrazu filmowego, telewizyjnego i fotografia 100,00 zł; reżyseria 100,00 zł; zarządzanie kreatywne w nowych mediach (Creative management in new media) 100,00 zł.</t>
  </si>
  <si>
    <r>
      <t xml:space="preserve">                   </t>
    </r>
    <r>
      <rPr>
        <sz val="10"/>
        <color theme="1"/>
        <rFont val="Calibri"/>
        <family val="2"/>
        <charset val="238"/>
        <scheme val="minor"/>
      </rPr>
      <t xml:space="preserve"> [patrz pkt. 3) ustaleń]</t>
    </r>
    <r>
      <rPr>
        <sz val="12"/>
        <color theme="1"/>
        <rFont val="Calibri"/>
        <family val="2"/>
        <charset val="238"/>
        <scheme val="minor"/>
      </rPr>
      <t xml:space="preserve">
Pedagogika 
(Katowice)</t>
    </r>
  </si>
  <si>
    <r>
      <t xml:space="preserve">  </t>
    </r>
    <r>
      <rPr>
        <sz val="10"/>
        <color theme="1"/>
        <rFont val="Calibri"/>
        <family val="2"/>
        <charset val="238"/>
        <scheme val="minor"/>
      </rPr>
      <t xml:space="preserve">                        [patrz pkt.3) ustaleń]</t>
    </r>
    <r>
      <rPr>
        <sz val="12"/>
        <color theme="1"/>
        <rFont val="Calibri"/>
        <family val="2"/>
        <charset val="238"/>
        <scheme val="minor"/>
      </rPr>
      <t xml:space="preserve">
Pedagogika
(Katowice)</t>
    </r>
  </si>
  <si>
    <r>
      <t xml:space="preserve">     </t>
    </r>
    <r>
      <rPr>
        <sz val="10"/>
        <rFont val="Calibri"/>
        <family val="2"/>
        <charset val="238"/>
        <scheme val="minor"/>
      </rPr>
      <t xml:space="preserve">                [patrz pkt.3) ustaleń]</t>
    </r>
    <r>
      <rPr>
        <sz val="12"/>
        <rFont val="Calibri"/>
        <family val="2"/>
        <charset val="238"/>
        <scheme val="minor"/>
      </rPr>
      <t xml:space="preserve">
Organizacja produkcji filmowej i telewizyjnej</t>
    </r>
  </si>
  <si>
    <r>
      <t xml:space="preserve">                 </t>
    </r>
    <r>
      <rPr>
        <sz val="10"/>
        <rFont val="Calibri"/>
        <family val="2"/>
        <charset val="238"/>
        <scheme val="minor"/>
      </rPr>
      <t>[patrz pkt.3) ustaleń]</t>
    </r>
    <r>
      <rPr>
        <sz val="12"/>
        <rFont val="Calibri"/>
        <family val="2"/>
        <charset val="238"/>
        <scheme val="minor"/>
      </rPr>
      <t xml:space="preserve">
Organizacja produkcji filmowej i telewizyjnej</t>
    </r>
  </si>
  <si>
    <r>
      <t>Realizacja obrazu filmowego, telewizyjnego i fotografia</t>
    </r>
    <r>
      <rPr>
        <vertAlign val="superscript"/>
        <sz val="12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[patrz pkt. 3  i 5) ustaleń]</t>
    </r>
  </si>
  <si>
    <r>
      <t xml:space="preserve">Creative Management in New Media
Zarządzanie kreatywne w nowych mediach 
- studia w języku angielskim, </t>
    </r>
    <r>
      <rPr>
        <i/>
        <sz val="12"/>
        <rFont val="Calibri"/>
        <family val="2"/>
        <charset val="238"/>
        <scheme val="minor"/>
      </rPr>
      <t xml:space="preserve">
</t>
    </r>
    <r>
      <rPr>
        <vertAlign val="superscript"/>
        <sz val="12"/>
        <rFont val="Calibri"/>
        <family val="2"/>
        <charset val="238"/>
        <scheme val="minor"/>
      </rPr>
      <t xml:space="preserve">                                 </t>
    </r>
    <r>
      <rPr>
        <vertAlign val="superscript"/>
        <sz val="14"/>
        <rFont val="Calibri"/>
        <family val="2"/>
        <charset val="238"/>
        <scheme val="minor"/>
      </rPr>
      <t>[patrz pkt. 3, 5) ustaleń]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</si>
  <si>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 xml:space="preserve"> [patrz pkt. 3, 5) ustaleń]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</si>
  <si>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>[patrz pkt. 3, 5) ustaleń]</t>
    </r>
  </si>
  <si>
    <t>ISM</t>
  </si>
  <si>
    <t xml:space="preserve">143. </t>
  </si>
  <si>
    <t>Indywidualne Studia Międzydziedzinowe</t>
  </si>
  <si>
    <t>ISN</t>
  </si>
  <si>
    <t>Indywidualne Studia Nauczycielskie</t>
  </si>
  <si>
    <t xml:space="preserve">142. </t>
  </si>
  <si>
    <t xml:space="preserve">Aquamatyka
(pod warunkiem uruchomienia)
</t>
  </si>
  <si>
    <r>
      <t xml:space="preserve">W wysokości ustalonej dla tego kierunku studiów, na którym  moduł jest realizowany. 
W przypadku modułów prowadzonych przez Kolegium ISM  - </t>
    </r>
    <r>
      <rPr>
        <b/>
        <sz val="11"/>
        <color theme="1"/>
        <rFont val="Calibri"/>
        <charset val="238"/>
        <scheme val="minor"/>
      </rPr>
      <t xml:space="preserve">335,00 zł. </t>
    </r>
  </si>
  <si>
    <t>Komunikacja Międzykulturowa</t>
  </si>
  <si>
    <r>
      <rPr>
        <sz val="12"/>
        <color theme="1"/>
        <rFont val="Calibri"/>
        <family val="2"/>
        <charset val="238"/>
        <scheme val="minor"/>
      </rPr>
      <t xml:space="preserve">Międzynarodowe studia nauk politycznych i dyplomacji - studia w języku polskim;
International Studies in Political Sciences and Diplomacy - studia w języku angielskim*
</t>
    </r>
    <r>
      <rPr>
        <i/>
        <sz val="12"/>
        <color theme="1"/>
        <rFont val="Calibri"/>
        <family val="2"/>
        <charset val="238"/>
        <scheme val="minor"/>
      </rPr>
      <t>*) pod warunkiem uruchomienia</t>
    </r>
  </si>
  <si>
    <r>
      <t xml:space="preserve">   </t>
    </r>
    <r>
      <rPr>
        <sz val="10"/>
        <rFont val="Calibri"/>
        <family val="2"/>
        <charset val="238"/>
        <scheme val="minor"/>
      </rPr>
      <t xml:space="preserve">                [patrz pkt. 4) ustaleń]</t>
    </r>
    <r>
      <rPr>
        <sz val="12"/>
        <rFont val="Calibri"/>
        <family val="2"/>
        <charset val="238"/>
        <scheme val="minor"/>
      </rPr>
      <t xml:space="preserve">
Fizyka
- studia w języku polskim*
</t>
    </r>
    <r>
      <rPr>
        <i/>
        <sz val="12"/>
        <rFont val="Calibri"/>
        <family val="2"/>
        <charset val="238"/>
        <scheme val="minor"/>
      </rPr>
      <t xml:space="preserve">*) pod warunkiem uruchomienia
</t>
    </r>
    <r>
      <rPr>
        <sz val="12"/>
        <rFont val="Calibri"/>
        <family val="2"/>
        <charset val="238"/>
        <scheme val="minor"/>
      </rPr>
      <t xml:space="preserve">
Physics </t>
    </r>
    <r>
      <rPr>
        <i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- studia w języku angielskim</t>
    </r>
  </si>
  <si>
    <t>Załącznik  nr 1 do zarządzenia nr 82 Rektora Uniwersytetu Śląskiego w Katowicach                                          
z dnia 3 czerwca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</si>
</sst>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\ _z_ł"/>
    <numFmt numFmtId="167" formatCode="_-* #,##0\ _z_ł_-;\-* #,##0\ _z_ł_-;_-* &quot;-&quot;??\ _z_ł_-;_-@_-"/>
  </numFmts>
  <fonts count="4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trike/>
      <sz val="18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color theme="1"/>
      <name val="Calibri"/>
      <charset val="238"/>
      <scheme val="minor"/>
    </font>
    <font>
      <sz val="13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sz val="12"/>
      <name val="Calibri"/>
      <charset val="238"/>
      <scheme val="minor"/>
    </font>
    <font>
      <sz val="10"/>
      <name val="Arial"/>
      <charset val="238"/>
    </font>
    <font>
      <sz val="13"/>
      <name val="Calibri"/>
      <charset val="238"/>
      <scheme val="minor"/>
    </font>
    <font>
      <sz val="11"/>
      <color indexed="8"/>
      <name val="Calibri"/>
      <charset val="238"/>
    </font>
    <font>
      <i/>
      <sz val="10"/>
      <name val="Arial"/>
      <charset val="238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Arial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4"/>
      <color theme="1"/>
      <name val="Calibri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0" fillId="0" borderId="0" applyFont="0" applyFill="0" applyBorder="0" applyAlignment="0" applyProtection="0"/>
    <xf numFmtId="0" fontId="11" fillId="0" borderId="0" applyBorder="0" applyProtection="0"/>
    <xf numFmtId="0" fontId="29" fillId="0" borderId="0"/>
    <xf numFmtId="165" fontId="29" fillId="0" borderId="0" applyFont="0" applyFill="0" applyBorder="0" applyAlignment="0" applyProtection="0"/>
    <xf numFmtId="0" fontId="33" fillId="0" borderId="0" applyBorder="0" applyProtection="0"/>
    <xf numFmtId="164" fontId="10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164" fontId="2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textRotation="90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4" fontId="28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" fontId="32" fillId="0" borderId="11" xfId="4" applyNumberFormat="1" applyFont="1" applyBorder="1" applyAlignment="1">
      <alignment horizontal="center" vertical="center"/>
    </xf>
    <xf numFmtId="1" fontId="32" fillId="0" borderId="13" xfId="4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4" fontId="32" fillId="6" borderId="1" xfId="0" applyNumberFormat="1" applyFont="1" applyFill="1" applyBorder="1" applyAlignment="1">
      <alignment horizontal="center" vertical="top"/>
    </xf>
    <xf numFmtId="4" fontId="32" fillId="6" borderId="1" xfId="0" applyNumberFormat="1" applyFont="1" applyFill="1" applyBorder="1" applyAlignment="1">
      <alignment horizontal="center" vertical="center"/>
    </xf>
    <xf numFmtId="4" fontId="32" fillId="6" borderId="12" xfId="0" applyNumberFormat="1" applyFont="1" applyFill="1" applyBorder="1" applyAlignment="1">
      <alignment horizontal="center" vertical="top"/>
    </xf>
    <xf numFmtId="1" fontId="28" fillId="0" borderId="11" xfId="4" applyNumberFormat="1" applyFont="1" applyFill="1" applyBorder="1" applyAlignment="1">
      <alignment horizontal="center" vertical="center"/>
    </xf>
    <xf numFmtId="4" fontId="28" fillId="6" borderId="1" xfId="0" applyNumberFormat="1" applyFont="1" applyFill="1" applyBorder="1" applyAlignment="1">
      <alignment horizontal="center" vertical="top"/>
    </xf>
    <xf numFmtId="4" fontId="28" fillId="6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3" fontId="5" fillId="3" borderId="11" xfId="0" quotePrefix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1" xfId="4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top" wrapText="1"/>
    </xf>
    <xf numFmtId="0" fontId="37" fillId="0" borderId="12" xfId="0" applyFont="1" applyBorder="1" applyAlignment="1">
      <alignment horizontal="center" vertical="center"/>
    </xf>
    <xf numFmtId="4" fontId="28" fillId="0" borderId="12" xfId="0" applyNumberFormat="1" applyFont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4" fontId="6" fillId="7" borderId="9" xfId="0" applyNumberFormat="1" applyFont="1" applyFill="1" applyBorder="1" applyAlignment="1">
      <alignment horizontal="center" vertical="top"/>
    </xf>
    <xf numFmtId="4" fontId="6" fillId="0" borderId="9" xfId="0" applyNumberFormat="1" applyFont="1" applyBorder="1" applyAlignment="1">
      <alignment horizontal="center" vertical="center" wrapText="1"/>
    </xf>
    <xf numFmtId="1" fontId="6" fillId="0" borderId="10" xfId="4" applyNumberFormat="1" applyFont="1" applyBorder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4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4" fontId="6" fillId="7" borderId="10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top"/>
    </xf>
    <xf numFmtId="1" fontId="6" fillId="0" borderId="11" xfId="4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6" fillId="0" borderId="10" xfId="6" applyNumberFormat="1" applyFont="1" applyBorder="1" applyAlignment="1">
      <alignment horizontal="center" vertical="center"/>
    </xf>
    <xf numFmtId="0" fontId="38" fillId="5" borderId="1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4" fontId="6" fillId="7" borderId="12" xfId="0" applyNumberFormat="1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1" fontId="6" fillId="0" borderId="13" xfId="6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" fontId="28" fillId="0" borderId="11" xfId="4" applyNumberFormat="1" applyFont="1" applyFill="1" applyBorder="1" applyAlignment="1">
      <alignment horizontal="center" vertical="top"/>
    </xf>
    <xf numFmtId="0" fontId="30" fillId="0" borderId="1" xfId="0" applyFont="1" applyBorder="1" applyAlignment="1">
      <alignment vertical="center" wrapText="1"/>
    </xf>
    <xf numFmtId="1" fontId="28" fillId="6" borderId="11" xfId="0" applyNumberFormat="1" applyFont="1" applyFill="1" applyBorder="1" applyAlignment="1">
      <alignment horizontal="center" vertical="top"/>
    </xf>
    <xf numFmtId="0" fontId="13" fillId="0" borderId="9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1" fontId="6" fillId="0" borderId="11" xfId="6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" fontId="6" fillId="0" borderId="1" xfId="6" applyNumberFormat="1" applyFont="1" applyBorder="1" applyAlignment="1">
      <alignment horizontal="center" vertical="center"/>
    </xf>
    <xf numFmtId="1" fontId="6" fillId="0" borderId="11" xfId="6" applyNumberFormat="1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horizontal="center" vertical="center"/>
    </xf>
    <xf numFmtId="4" fontId="5" fillId="8" borderId="1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4" fontId="5" fillId="8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1" fontId="28" fillId="0" borderId="16" xfId="4" applyNumberFormat="1" applyFont="1" applyFill="1" applyBorder="1" applyAlignment="1">
      <alignment horizontal="center" vertical="top"/>
    </xf>
    <xf numFmtId="0" fontId="23" fillId="5" borderId="8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vertical="top"/>
    </xf>
    <xf numFmtId="4" fontId="5" fillId="0" borderId="15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vertical="top"/>
    </xf>
    <xf numFmtId="4" fontId="5" fillId="6" borderId="12" xfId="0" applyNumberFormat="1" applyFont="1" applyFill="1" applyBorder="1" applyAlignment="1">
      <alignment horizontal="center" vertical="top"/>
    </xf>
    <xf numFmtId="4" fontId="5" fillId="8" borderId="1" xfId="0" applyNumberFormat="1" applyFont="1" applyFill="1" applyBorder="1" applyAlignment="1">
      <alignment horizontal="center" vertical="top"/>
    </xf>
    <xf numFmtId="4" fontId="5" fillId="8" borderId="11" xfId="0" applyNumberFormat="1" applyFont="1" applyFill="1" applyBorder="1" applyAlignment="1">
      <alignment horizontal="center" vertical="top"/>
    </xf>
    <xf numFmtId="1" fontId="32" fillId="0" borderId="16" xfId="4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4" fontId="32" fillId="6" borderId="15" xfId="0" applyNumberFormat="1" applyFont="1" applyFill="1" applyBorder="1" applyAlignment="1">
      <alignment horizontal="center" vertical="top"/>
    </xf>
    <xf numFmtId="4" fontId="5" fillId="0" borderId="1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4" fontId="5" fillId="6" borderId="22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center" vertical="center"/>
    </xf>
    <xf numFmtId="1" fontId="6" fillId="0" borderId="20" xfId="6" applyNumberFormat="1" applyFont="1" applyBorder="1" applyAlignment="1">
      <alignment horizontal="center" vertical="center"/>
    </xf>
    <xf numFmtId="167" fontId="5" fillId="0" borderId="15" xfId="1" applyNumberFormat="1" applyFont="1" applyBorder="1" applyAlignment="1">
      <alignment horizontal="center" vertical="center"/>
    </xf>
    <xf numFmtId="4" fontId="5" fillId="8" borderId="15" xfId="0" applyNumberFormat="1" applyFont="1" applyFill="1" applyBorder="1" applyAlignment="1">
      <alignment horizontal="center" vertical="center"/>
    </xf>
    <xf numFmtId="4" fontId="5" fillId="8" borderId="16" xfId="0" applyNumberFormat="1" applyFont="1" applyFill="1" applyBorder="1" applyAlignment="1">
      <alignment horizontal="center" vertical="center"/>
    </xf>
    <xf numFmtId="1" fontId="28" fillId="0" borderId="20" xfId="4" applyNumberFormat="1" applyFont="1" applyFill="1" applyBorder="1" applyAlignment="1">
      <alignment horizontal="center" vertical="top"/>
    </xf>
    <xf numFmtId="4" fontId="5" fillId="8" borderId="15" xfId="0" applyNumberFormat="1" applyFont="1" applyFill="1" applyBorder="1" applyAlignment="1">
      <alignment horizontal="center" vertical="top"/>
    </xf>
    <xf numFmtId="4" fontId="5" fillId="8" borderId="16" xfId="0" applyNumberFormat="1" applyFont="1" applyFill="1" applyBorder="1" applyAlignment="1">
      <alignment horizontal="center" vertical="top"/>
    </xf>
    <xf numFmtId="1" fontId="28" fillId="0" borderId="13" xfId="4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4" fontId="5" fillId="6" borderId="9" xfId="0" applyNumberFormat="1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wrapText="1"/>
    </xf>
    <xf numFmtId="4" fontId="32" fillId="6" borderId="15" xfId="0" applyNumberFormat="1" applyFont="1" applyFill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6" borderId="9" xfId="0" applyNumberFormat="1" applyFont="1" applyFill="1" applyBorder="1" applyAlignment="1">
      <alignment horizontal="center" vertical="top"/>
    </xf>
    <xf numFmtId="4" fontId="28" fillId="0" borderId="23" xfId="0" applyNumberFormat="1" applyFont="1" applyBorder="1" applyAlignment="1">
      <alignment horizontal="center" vertical="center" wrapText="1"/>
    </xf>
    <xf numFmtId="1" fontId="28" fillId="0" borderId="1" xfId="4" applyNumberFormat="1" applyFont="1" applyFill="1" applyBorder="1" applyAlignment="1">
      <alignment horizontal="center" vertical="top"/>
    </xf>
    <xf numFmtId="1" fontId="28" fillId="0" borderId="9" xfId="4" applyNumberFormat="1" applyFont="1" applyFill="1" applyBorder="1" applyAlignment="1">
      <alignment horizontal="center" vertical="top"/>
    </xf>
    <xf numFmtId="0" fontId="30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horizontal="center" vertical="center" wrapText="1"/>
    </xf>
    <xf numFmtId="4" fontId="32" fillId="6" borderId="22" xfId="0" applyNumberFormat="1" applyFont="1" applyFill="1" applyBorder="1" applyAlignment="1">
      <alignment horizontal="center" vertical="top"/>
    </xf>
    <xf numFmtId="4" fontId="28" fillId="0" borderId="22" xfId="0" applyNumberFormat="1" applyFont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 vertical="center" wrapText="1"/>
    </xf>
    <xf numFmtId="4" fontId="32" fillId="6" borderId="9" xfId="0" applyNumberFormat="1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left" vertical="center" wrapText="1"/>
    </xf>
    <xf numFmtId="4" fontId="32" fillId="0" borderId="9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4" fontId="32" fillId="6" borderId="12" xfId="0" applyNumberFormat="1" applyFont="1" applyFill="1" applyBorder="1" applyAlignment="1">
      <alignment horizontal="center" vertical="center"/>
    </xf>
    <xf numFmtId="2" fontId="47" fillId="0" borderId="12" xfId="4" applyNumberFormat="1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/>
    </xf>
    <xf numFmtId="1" fontId="28" fillId="0" borderId="13" xfId="4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1" fontId="5" fillId="6" borderId="9" xfId="0" applyNumberFormat="1" applyFont="1" applyFill="1" applyBorder="1" applyAlignment="1">
      <alignment horizontal="center" vertical="top"/>
    </xf>
    <xf numFmtId="1" fontId="5" fillId="0" borderId="1" xfId="4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1" fontId="6" fillId="6" borderId="11" xfId="0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top"/>
    </xf>
    <xf numFmtId="4" fontId="6" fillId="6" borderId="1" xfId="0" applyNumberFormat="1" applyFont="1" applyFill="1" applyBorder="1" applyAlignment="1">
      <alignment horizontal="center" vertical="top"/>
    </xf>
    <xf numFmtId="1" fontId="6" fillId="6" borderId="11" xfId="4" applyNumberFormat="1" applyFont="1" applyFill="1" applyBorder="1" applyAlignment="1">
      <alignment horizontal="center" vertical="top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" fontId="6" fillId="3" borderId="11" xfId="4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/>
    </xf>
    <xf numFmtId="1" fontId="6" fillId="0" borderId="11" xfId="4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1" fontId="5" fillId="0" borderId="11" xfId="4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5" fillId="0" borderId="13" xfId="4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4" fillId="0" borderId="8" xfId="0" applyFont="1" applyBorder="1" applyAlignment="1">
      <alignment horizontal="center" vertical="center" textRotation="90"/>
    </xf>
    <xf numFmtId="0" fontId="24" fillId="0" borderId="6" xfId="0" applyFont="1" applyBorder="1" applyAlignment="1">
      <alignment horizontal="center" vertical="center" textRotation="90"/>
    </xf>
    <xf numFmtId="0" fontId="24" fillId="0" borderId="17" xfId="0" applyFont="1" applyBorder="1" applyAlignment="1">
      <alignment horizontal="center" vertical="center" textRotation="90"/>
    </xf>
    <xf numFmtId="0" fontId="13" fillId="4" borderId="15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7">
    <cellStyle name="Dziesiętny" xfId="1" builtinId="3"/>
    <cellStyle name="Dziesiętny 2" xfId="4" xr:uid="{00000000-0005-0000-0000-000001000000}"/>
    <cellStyle name="Excel Built-in Normal" xfId="2" xr:uid="{00000000-0005-0000-0000-000002000000}"/>
    <cellStyle name="Excel Built-in Normal 2" xfId="5" xr:uid="{00000000-0005-0000-0000-000003000000}"/>
    <cellStyle name="Normalny" xfId="0" builtinId="0"/>
    <cellStyle name="Normalny 2" xfId="3" xr:uid="{00000000-0005-0000-0000-000005000000}"/>
    <cellStyle name="Walutowy" xfId="6" builtinId="4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9"/>
  <sheetViews>
    <sheetView tabSelected="1" topLeftCell="C1" zoomScaleNormal="100" workbookViewId="0">
      <selection activeCell="M2" sqref="M2"/>
    </sheetView>
  </sheetViews>
  <sheetFormatPr baseColWidth="10" defaultColWidth="9.1640625" defaultRowHeight="16"/>
  <cols>
    <col min="1" max="2" width="7.83203125" style="2" hidden="1" customWidth="1"/>
    <col min="3" max="3" width="12.83203125" style="24" customWidth="1"/>
    <col min="4" max="4" width="7.5" style="8" customWidth="1"/>
    <col min="5" max="5" width="47.6640625" style="7" customWidth="1"/>
    <col min="6" max="6" width="8.1640625" style="6" customWidth="1"/>
    <col min="7" max="7" width="12" style="3" customWidth="1"/>
    <col min="8" max="12" width="12" style="1" customWidth="1"/>
    <col min="13" max="13" width="15.5" style="14" customWidth="1"/>
    <col min="14" max="18" width="12" style="1" customWidth="1"/>
    <col min="19" max="19" width="16.5" style="1" customWidth="1"/>
    <col min="20" max="16384" width="9.1640625" style="1"/>
  </cols>
  <sheetData>
    <row r="1" spans="1:22" ht="51.75" customHeight="1">
      <c r="E1" s="235"/>
      <c r="F1" s="236"/>
      <c r="G1" s="236"/>
      <c r="H1" s="236"/>
      <c r="I1" s="236"/>
      <c r="J1" s="236"/>
      <c r="K1" s="236"/>
      <c r="M1" s="242" t="s">
        <v>321</v>
      </c>
      <c r="N1" s="212"/>
      <c r="O1" s="212"/>
      <c r="P1" s="212"/>
      <c r="Q1" s="212"/>
      <c r="R1" s="212"/>
      <c r="S1" s="212"/>
    </row>
    <row r="2" spans="1:22" ht="51.75" customHeight="1">
      <c r="E2" s="240" t="s">
        <v>129</v>
      </c>
      <c r="F2" s="241"/>
      <c r="G2" s="241"/>
      <c r="H2" s="241"/>
      <c r="I2" s="241"/>
      <c r="J2" s="241"/>
      <c r="K2" s="32"/>
      <c r="M2" s="33"/>
      <c r="N2" s="33"/>
      <c r="O2" s="33"/>
      <c r="P2" s="33"/>
      <c r="Q2" s="33"/>
      <c r="R2" s="33"/>
      <c r="S2" s="33"/>
    </row>
    <row r="3" spans="1:22" ht="57.75" customHeight="1" thickBot="1">
      <c r="E3" s="214" t="s">
        <v>70</v>
      </c>
      <c r="F3" s="214"/>
      <c r="G3" s="214"/>
      <c r="H3" s="214"/>
      <c r="I3" s="214"/>
      <c r="J3" s="15"/>
      <c r="K3" s="15"/>
      <c r="L3" s="15"/>
      <c r="M3" s="213"/>
      <c r="N3" s="213"/>
      <c r="O3" s="213"/>
      <c r="P3" s="213"/>
      <c r="Q3" s="213"/>
      <c r="R3" s="213"/>
      <c r="S3" s="213"/>
    </row>
    <row r="4" spans="1:22" ht="41.25" customHeight="1">
      <c r="A4" s="18"/>
      <c r="B4" s="19"/>
      <c r="C4" s="228" t="s">
        <v>72</v>
      </c>
      <c r="D4" s="231"/>
      <c r="E4" s="231"/>
      <c r="F4" s="231"/>
      <c r="G4" s="215" t="s">
        <v>52</v>
      </c>
      <c r="H4" s="215"/>
      <c r="I4" s="215"/>
      <c r="J4" s="215"/>
      <c r="K4" s="215"/>
      <c r="L4" s="215"/>
      <c r="M4" s="215" t="s">
        <v>55</v>
      </c>
      <c r="N4" s="215"/>
      <c r="O4" s="215"/>
      <c r="P4" s="215"/>
      <c r="Q4" s="215"/>
      <c r="R4" s="215"/>
      <c r="S4" s="219"/>
      <c r="V4" s="23"/>
    </row>
    <row r="5" spans="1:22" ht="54" customHeight="1">
      <c r="A5" s="20"/>
      <c r="B5" s="8"/>
      <c r="C5" s="229"/>
      <c r="D5" s="232"/>
      <c r="E5" s="232"/>
      <c r="F5" s="232"/>
      <c r="G5" s="216"/>
      <c r="H5" s="216"/>
      <c r="I5" s="216"/>
      <c r="J5" s="216"/>
      <c r="K5" s="216"/>
      <c r="L5" s="216"/>
      <c r="M5" s="220" t="s">
        <v>56</v>
      </c>
      <c r="N5" s="216" t="s">
        <v>53</v>
      </c>
      <c r="O5" s="216"/>
      <c r="P5" s="216"/>
      <c r="Q5" s="216"/>
      <c r="R5" s="216"/>
      <c r="S5" s="221"/>
    </row>
    <row r="6" spans="1:22" ht="57.75" customHeight="1">
      <c r="A6" s="20"/>
      <c r="B6" s="8"/>
      <c r="C6" s="229"/>
      <c r="D6" s="237" t="s">
        <v>37</v>
      </c>
      <c r="E6" s="224" t="s">
        <v>36</v>
      </c>
      <c r="F6" s="239" t="s">
        <v>46</v>
      </c>
      <c r="G6" s="223" t="s">
        <v>54</v>
      </c>
      <c r="H6" s="222" t="s">
        <v>41</v>
      </c>
      <c r="I6" s="222"/>
      <c r="J6" s="222"/>
      <c r="K6" s="222" t="s">
        <v>42</v>
      </c>
      <c r="L6" s="217" t="s">
        <v>50</v>
      </c>
      <c r="M6" s="220"/>
      <c r="N6" s="223" t="s">
        <v>40</v>
      </c>
      <c r="O6" s="222" t="s">
        <v>41</v>
      </c>
      <c r="P6" s="222"/>
      <c r="Q6" s="222"/>
      <c r="R6" s="222" t="s">
        <v>42</v>
      </c>
      <c r="S6" s="218" t="s">
        <v>50</v>
      </c>
    </row>
    <row r="7" spans="1:22">
      <c r="A7" s="20"/>
      <c r="B7" s="8"/>
      <c r="C7" s="229"/>
      <c r="D7" s="237"/>
      <c r="E7" s="224"/>
      <c r="F7" s="239"/>
      <c r="G7" s="223"/>
      <c r="H7" s="63" t="s">
        <v>43</v>
      </c>
      <c r="I7" s="63" t="s">
        <v>44</v>
      </c>
      <c r="J7" s="63" t="s">
        <v>45</v>
      </c>
      <c r="K7" s="225"/>
      <c r="L7" s="217"/>
      <c r="M7" s="220"/>
      <c r="N7" s="223"/>
      <c r="O7" s="63" t="s">
        <v>43</v>
      </c>
      <c r="P7" s="63" t="s">
        <v>44</v>
      </c>
      <c r="Q7" s="63" t="s">
        <v>45</v>
      </c>
      <c r="R7" s="222"/>
      <c r="S7" s="218"/>
    </row>
    <row r="8" spans="1:22" s="5" customFormat="1" ht="18.75" customHeight="1" thickBot="1">
      <c r="A8" s="21"/>
      <c r="B8" s="22"/>
      <c r="C8" s="230"/>
      <c r="D8" s="16">
        <v>1</v>
      </c>
      <c r="E8" s="17">
        <v>2</v>
      </c>
      <c r="F8" s="16">
        <v>3</v>
      </c>
      <c r="G8" s="17">
        <v>4</v>
      </c>
      <c r="H8" s="16">
        <v>5</v>
      </c>
      <c r="I8" s="17">
        <v>6</v>
      </c>
      <c r="J8" s="16">
        <v>7</v>
      </c>
      <c r="K8" s="17">
        <v>8</v>
      </c>
      <c r="L8" s="16">
        <v>9</v>
      </c>
      <c r="M8" s="17">
        <v>10</v>
      </c>
      <c r="N8" s="16">
        <v>11</v>
      </c>
      <c r="O8" s="17">
        <v>12</v>
      </c>
      <c r="P8" s="16">
        <v>13</v>
      </c>
      <c r="Q8" s="17">
        <v>14</v>
      </c>
      <c r="R8" s="16">
        <v>15</v>
      </c>
      <c r="S8" s="28">
        <v>16</v>
      </c>
    </row>
    <row r="9" spans="1:22" ht="25.5" customHeight="1">
      <c r="A9" s="9" t="s">
        <v>0</v>
      </c>
      <c r="B9" s="10" t="s">
        <v>26</v>
      </c>
      <c r="C9" s="31" t="s">
        <v>71</v>
      </c>
      <c r="D9" s="39" t="s">
        <v>67</v>
      </c>
      <c r="E9" s="188" t="s">
        <v>8</v>
      </c>
      <c r="F9" s="66" t="s">
        <v>47</v>
      </c>
      <c r="G9" s="169" t="s">
        <v>49</v>
      </c>
      <c r="H9" s="169" t="s">
        <v>49</v>
      </c>
      <c r="I9" s="169" t="s">
        <v>49</v>
      </c>
      <c r="J9" s="169" t="s">
        <v>49</v>
      </c>
      <c r="K9" s="169" t="s">
        <v>49</v>
      </c>
      <c r="L9" s="189" t="s">
        <v>49</v>
      </c>
      <c r="M9" s="80">
        <v>500</v>
      </c>
      <c r="N9" s="161">
        <v>2060</v>
      </c>
      <c r="O9" s="161">
        <f>N9*33%</f>
        <v>679.80000000000007</v>
      </c>
      <c r="P9" s="161">
        <f>N9*33%</f>
        <v>679.80000000000007</v>
      </c>
      <c r="Q9" s="161">
        <f>N9*34%</f>
        <v>700.40000000000009</v>
      </c>
      <c r="R9" s="161">
        <f>SUM(N9-150)</f>
        <v>1910</v>
      </c>
      <c r="S9" s="81">
        <f>N9/30</f>
        <v>68.666666666666671</v>
      </c>
    </row>
    <row r="10" spans="1:22" ht="25.5" customHeight="1">
      <c r="A10" s="11"/>
      <c r="B10" s="4"/>
      <c r="C10" s="29" t="s">
        <v>71</v>
      </c>
      <c r="D10" s="37" t="s">
        <v>68</v>
      </c>
      <c r="E10" s="62" t="s">
        <v>19</v>
      </c>
      <c r="F10" s="40" t="s">
        <v>38</v>
      </c>
      <c r="G10" s="111">
        <v>2700</v>
      </c>
      <c r="H10" s="111">
        <f>G10*33%</f>
        <v>891</v>
      </c>
      <c r="I10" s="111">
        <f>G10*33%</f>
        <v>891</v>
      </c>
      <c r="J10" s="111">
        <f>G10*34%</f>
        <v>918.00000000000011</v>
      </c>
      <c r="K10" s="111">
        <f>SUM(G10-150)</f>
        <v>2550</v>
      </c>
      <c r="L10" s="190">
        <f>G10/30</f>
        <v>90</v>
      </c>
      <c r="M10" s="132">
        <v>500</v>
      </c>
      <c r="N10" s="191" t="s">
        <v>49</v>
      </c>
      <c r="O10" s="191" t="s">
        <v>49</v>
      </c>
      <c r="P10" s="191" t="s">
        <v>49</v>
      </c>
      <c r="Q10" s="191" t="s">
        <v>49</v>
      </c>
      <c r="R10" s="191" t="s">
        <v>49</v>
      </c>
      <c r="S10" s="192" t="s">
        <v>49</v>
      </c>
    </row>
    <row r="11" spans="1:22" ht="27" customHeight="1">
      <c r="A11" s="11" t="s">
        <v>13</v>
      </c>
      <c r="B11" s="4" t="s">
        <v>34</v>
      </c>
      <c r="C11" s="29" t="s">
        <v>71</v>
      </c>
      <c r="D11" s="39" t="s">
        <v>69</v>
      </c>
      <c r="E11" s="62" t="s">
        <v>20</v>
      </c>
      <c r="F11" s="108" t="s">
        <v>48</v>
      </c>
      <c r="G11" s="111">
        <v>2700</v>
      </c>
      <c r="H11" s="85">
        <f t="shared" ref="H11:H17" si="0">G11*33%</f>
        <v>891</v>
      </c>
      <c r="I11" s="85">
        <f t="shared" ref="I11" si="1">G11*33%</f>
        <v>891</v>
      </c>
      <c r="J11" s="85">
        <f t="shared" ref="J11:J17" si="2">G11*34%</f>
        <v>918.00000000000011</v>
      </c>
      <c r="K11" s="85">
        <f t="shared" ref="K11" si="3">SUM(G11-150)</f>
        <v>2550</v>
      </c>
      <c r="L11" s="193">
        <f t="shared" ref="L11" si="4">G11/30</f>
        <v>90</v>
      </c>
      <c r="M11" s="87">
        <v>500</v>
      </c>
      <c r="N11" s="191" t="s">
        <v>49</v>
      </c>
      <c r="O11" s="191" t="s">
        <v>49</v>
      </c>
      <c r="P11" s="191" t="s">
        <v>49</v>
      </c>
      <c r="Q11" s="191" t="s">
        <v>49</v>
      </c>
      <c r="R11" s="191" t="s">
        <v>49</v>
      </c>
      <c r="S11" s="192" t="s">
        <v>49</v>
      </c>
    </row>
    <row r="12" spans="1:22" ht="30" customHeight="1">
      <c r="A12" s="11" t="s">
        <v>0</v>
      </c>
      <c r="B12" s="4" t="s">
        <v>22</v>
      </c>
      <c r="C12" s="29" t="s">
        <v>71</v>
      </c>
      <c r="D12" s="37" t="s">
        <v>78</v>
      </c>
      <c r="E12" s="41" t="s">
        <v>1</v>
      </c>
      <c r="F12" s="40" t="s">
        <v>47</v>
      </c>
      <c r="G12" s="61" t="s">
        <v>49</v>
      </c>
      <c r="H12" s="61" t="s">
        <v>49</v>
      </c>
      <c r="I12" s="61" t="s">
        <v>49</v>
      </c>
      <c r="J12" s="61" t="s">
        <v>49</v>
      </c>
      <c r="K12" s="61" t="s">
        <v>49</v>
      </c>
      <c r="L12" s="194" t="s">
        <v>49</v>
      </c>
      <c r="M12" s="132">
        <v>500</v>
      </c>
      <c r="N12" s="85">
        <v>2060</v>
      </c>
      <c r="O12" s="85">
        <f t="shared" ref="O12:O19" si="5">N12*33%</f>
        <v>679.80000000000007</v>
      </c>
      <c r="P12" s="85">
        <f t="shared" ref="P12:P19" si="6">N12*33%</f>
        <v>679.80000000000007</v>
      </c>
      <c r="Q12" s="85">
        <f t="shared" ref="Q12:Q19" si="7">N12*34%</f>
        <v>700.40000000000009</v>
      </c>
      <c r="R12" s="85">
        <f t="shared" ref="R12:R19" si="8">SUM(N12-150)</f>
        <v>1910</v>
      </c>
      <c r="S12" s="94">
        <f t="shared" ref="S12:S19" si="9">N12/30</f>
        <v>68.666666666666671</v>
      </c>
    </row>
    <row r="13" spans="1:22" ht="29.25" customHeight="1">
      <c r="A13" s="11" t="s">
        <v>0</v>
      </c>
      <c r="B13" s="4" t="s">
        <v>22</v>
      </c>
      <c r="C13" s="29" t="s">
        <v>71</v>
      </c>
      <c r="D13" s="39" t="s">
        <v>79</v>
      </c>
      <c r="E13" s="41" t="s">
        <v>1</v>
      </c>
      <c r="F13" s="108" t="s">
        <v>48</v>
      </c>
      <c r="G13" s="61" t="s">
        <v>49</v>
      </c>
      <c r="H13" s="61" t="s">
        <v>49</v>
      </c>
      <c r="I13" s="61" t="s">
        <v>49</v>
      </c>
      <c r="J13" s="61" t="s">
        <v>49</v>
      </c>
      <c r="K13" s="61" t="s">
        <v>49</v>
      </c>
      <c r="L13" s="194" t="s">
        <v>49</v>
      </c>
      <c r="M13" s="87">
        <v>500</v>
      </c>
      <c r="N13" s="85">
        <v>2060</v>
      </c>
      <c r="O13" s="85">
        <f t="shared" si="5"/>
        <v>679.80000000000007</v>
      </c>
      <c r="P13" s="85">
        <f t="shared" si="6"/>
        <v>679.80000000000007</v>
      </c>
      <c r="Q13" s="85">
        <f t="shared" si="7"/>
        <v>700.40000000000009</v>
      </c>
      <c r="R13" s="85">
        <f t="shared" si="8"/>
        <v>1910</v>
      </c>
      <c r="S13" s="94">
        <f t="shared" si="9"/>
        <v>68.666666666666671</v>
      </c>
    </row>
    <row r="14" spans="1:22" ht="27.75" customHeight="1">
      <c r="A14" s="11" t="s">
        <v>0</v>
      </c>
      <c r="B14" s="4" t="s">
        <v>24</v>
      </c>
      <c r="C14" s="29" t="s">
        <v>71</v>
      </c>
      <c r="D14" s="37" t="s">
        <v>80</v>
      </c>
      <c r="E14" s="41" t="s">
        <v>6</v>
      </c>
      <c r="F14" s="40" t="s">
        <v>47</v>
      </c>
      <c r="G14" s="61" t="s">
        <v>49</v>
      </c>
      <c r="H14" s="61" t="s">
        <v>49</v>
      </c>
      <c r="I14" s="61" t="s">
        <v>49</v>
      </c>
      <c r="J14" s="61" t="s">
        <v>49</v>
      </c>
      <c r="K14" s="61" t="s">
        <v>49</v>
      </c>
      <c r="L14" s="194" t="s">
        <v>49</v>
      </c>
      <c r="M14" s="132">
        <v>500</v>
      </c>
      <c r="N14" s="85">
        <v>2060</v>
      </c>
      <c r="O14" s="85">
        <f t="shared" si="5"/>
        <v>679.80000000000007</v>
      </c>
      <c r="P14" s="85">
        <f t="shared" si="6"/>
        <v>679.80000000000007</v>
      </c>
      <c r="Q14" s="85">
        <f t="shared" si="7"/>
        <v>700.40000000000009</v>
      </c>
      <c r="R14" s="85">
        <f t="shared" si="8"/>
        <v>1910</v>
      </c>
      <c r="S14" s="94">
        <f t="shared" si="9"/>
        <v>68.666666666666671</v>
      </c>
    </row>
    <row r="15" spans="1:22" ht="27.75" customHeight="1">
      <c r="A15" s="11" t="s">
        <v>0</v>
      </c>
      <c r="B15" s="4" t="s">
        <v>24</v>
      </c>
      <c r="C15" s="29" t="s">
        <v>71</v>
      </c>
      <c r="D15" s="39" t="s">
        <v>81</v>
      </c>
      <c r="E15" s="41" t="s">
        <v>6</v>
      </c>
      <c r="F15" s="108" t="s">
        <v>48</v>
      </c>
      <c r="G15" s="61" t="s">
        <v>49</v>
      </c>
      <c r="H15" s="61" t="s">
        <v>49</v>
      </c>
      <c r="I15" s="61" t="s">
        <v>49</v>
      </c>
      <c r="J15" s="61" t="s">
        <v>49</v>
      </c>
      <c r="K15" s="61" t="s">
        <v>49</v>
      </c>
      <c r="L15" s="194" t="s">
        <v>49</v>
      </c>
      <c r="M15" s="87">
        <v>500</v>
      </c>
      <c r="N15" s="85">
        <v>2060</v>
      </c>
      <c r="O15" s="85">
        <f t="shared" si="5"/>
        <v>679.80000000000007</v>
      </c>
      <c r="P15" s="85">
        <f t="shared" si="6"/>
        <v>679.80000000000007</v>
      </c>
      <c r="Q15" s="85">
        <f t="shared" si="7"/>
        <v>700.40000000000009</v>
      </c>
      <c r="R15" s="85">
        <f t="shared" si="8"/>
        <v>1910</v>
      </c>
      <c r="S15" s="94">
        <f t="shared" si="9"/>
        <v>68.666666666666671</v>
      </c>
    </row>
    <row r="16" spans="1:22" ht="32.25" customHeight="1">
      <c r="A16" s="11" t="s">
        <v>0</v>
      </c>
      <c r="B16" s="4" t="s">
        <v>27</v>
      </c>
      <c r="C16" s="29" t="s">
        <v>71</v>
      </c>
      <c r="D16" s="37" t="s">
        <v>82</v>
      </c>
      <c r="E16" s="41" t="s">
        <v>51</v>
      </c>
      <c r="F16" s="40" t="s">
        <v>47</v>
      </c>
      <c r="G16" s="61" t="s">
        <v>49</v>
      </c>
      <c r="H16" s="61" t="s">
        <v>49</v>
      </c>
      <c r="I16" s="61" t="s">
        <v>49</v>
      </c>
      <c r="J16" s="61" t="s">
        <v>49</v>
      </c>
      <c r="K16" s="61" t="s">
        <v>49</v>
      </c>
      <c r="L16" s="194" t="s">
        <v>49</v>
      </c>
      <c r="M16" s="87">
        <v>500</v>
      </c>
      <c r="N16" s="85">
        <v>3060</v>
      </c>
      <c r="O16" s="85">
        <f t="shared" si="5"/>
        <v>1009.8000000000001</v>
      </c>
      <c r="P16" s="85">
        <f t="shared" si="6"/>
        <v>1009.8000000000001</v>
      </c>
      <c r="Q16" s="85">
        <f t="shared" si="7"/>
        <v>1040.4000000000001</v>
      </c>
      <c r="R16" s="85">
        <f t="shared" si="8"/>
        <v>2910</v>
      </c>
      <c r="S16" s="94">
        <f t="shared" si="9"/>
        <v>102</v>
      </c>
    </row>
    <row r="17" spans="1:19" ht="54" customHeight="1">
      <c r="A17" s="11" t="s">
        <v>0</v>
      </c>
      <c r="B17" s="4" t="s">
        <v>27</v>
      </c>
      <c r="C17" s="29" t="s">
        <v>71</v>
      </c>
      <c r="D17" s="39" t="s">
        <v>83</v>
      </c>
      <c r="E17" s="62" t="s">
        <v>75</v>
      </c>
      <c r="F17" s="108" t="s">
        <v>48</v>
      </c>
      <c r="G17" s="111">
        <v>3400</v>
      </c>
      <c r="H17" s="85">
        <f t="shared" si="0"/>
        <v>1122</v>
      </c>
      <c r="I17" s="85">
        <f>G17*33%</f>
        <v>1122</v>
      </c>
      <c r="J17" s="85">
        <f t="shared" si="2"/>
        <v>1156</v>
      </c>
      <c r="K17" s="85">
        <f>SUM(G17-150)</f>
        <v>3250</v>
      </c>
      <c r="L17" s="193">
        <f t="shared" ref="L17" si="10">G17/30</f>
        <v>113.33333333333333</v>
      </c>
      <c r="M17" s="87">
        <v>500</v>
      </c>
      <c r="N17" s="195" t="s">
        <v>49</v>
      </c>
      <c r="O17" s="195" t="s">
        <v>49</v>
      </c>
      <c r="P17" s="195" t="s">
        <v>49</v>
      </c>
      <c r="Q17" s="195" t="s">
        <v>49</v>
      </c>
      <c r="R17" s="195" t="s">
        <v>49</v>
      </c>
      <c r="S17" s="196" t="s">
        <v>49</v>
      </c>
    </row>
    <row r="18" spans="1:19" ht="29.25" customHeight="1">
      <c r="A18" s="11" t="s">
        <v>0</v>
      </c>
      <c r="B18" s="4" t="s">
        <v>28</v>
      </c>
      <c r="C18" s="29" t="s">
        <v>71</v>
      </c>
      <c r="D18" s="37" t="s">
        <v>84</v>
      </c>
      <c r="E18" s="41" t="s">
        <v>120</v>
      </c>
      <c r="F18" s="108" t="s">
        <v>38</v>
      </c>
      <c r="G18" s="109" t="s">
        <v>49</v>
      </c>
      <c r="H18" s="109" t="s">
        <v>49</v>
      </c>
      <c r="I18" s="109" t="s">
        <v>49</v>
      </c>
      <c r="J18" s="109" t="s">
        <v>49</v>
      </c>
      <c r="K18" s="109" t="s">
        <v>49</v>
      </c>
      <c r="L18" s="197" t="s">
        <v>49</v>
      </c>
      <c r="M18" s="51">
        <v>500</v>
      </c>
      <c r="N18" s="52">
        <v>2720</v>
      </c>
      <c r="O18" s="85">
        <f t="shared" si="5"/>
        <v>897.6</v>
      </c>
      <c r="P18" s="85">
        <f t="shared" si="6"/>
        <v>897.6</v>
      </c>
      <c r="Q18" s="85">
        <f t="shared" si="7"/>
        <v>924.80000000000007</v>
      </c>
      <c r="R18" s="85">
        <f t="shared" si="8"/>
        <v>2570</v>
      </c>
      <c r="S18" s="53">
        <f>N18/30</f>
        <v>90.666666666666671</v>
      </c>
    </row>
    <row r="19" spans="1:19" ht="39.75" customHeight="1">
      <c r="A19" s="11"/>
      <c r="B19" s="4"/>
      <c r="C19" s="29" t="s">
        <v>71</v>
      </c>
      <c r="D19" s="39" t="s">
        <v>85</v>
      </c>
      <c r="E19" s="41" t="s">
        <v>124</v>
      </c>
      <c r="F19" s="40" t="s">
        <v>47</v>
      </c>
      <c r="G19" s="109" t="s">
        <v>49</v>
      </c>
      <c r="H19" s="109" t="s">
        <v>49</v>
      </c>
      <c r="I19" s="109" t="s">
        <v>49</v>
      </c>
      <c r="J19" s="109" t="s">
        <v>49</v>
      </c>
      <c r="K19" s="109" t="s">
        <v>49</v>
      </c>
      <c r="L19" s="197" t="s">
        <v>49</v>
      </c>
      <c r="M19" s="87">
        <v>500</v>
      </c>
      <c r="N19" s="85">
        <v>2720</v>
      </c>
      <c r="O19" s="85">
        <f t="shared" si="5"/>
        <v>897.6</v>
      </c>
      <c r="P19" s="85">
        <f t="shared" si="6"/>
        <v>897.6</v>
      </c>
      <c r="Q19" s="85">
        <f t="shared" si="7"/>
        <v>924.80000000000007</v>
      </c>
      <c r="R19" s="85">
        <f t="shared" si="8"/>
        <v>2570</v>
      </c>
      <c r="S19" s="94">
        <f t="shared" si="9"/>
        <v>90.666666666666671</v>
      </c>
    </row>
    <row r="20" spans="1:19" ht="58.5" customHeight="1">
      <c r="A20" s="11" t="s">
        <v>0</v>
      </c>
      <c r="B20" s="4" t="s">
        <v>28</v>
      </c>
      <c r="C20" s="29" t="s">
        <v>71</v>
      </c>
      <c r="D20" s="37" t="s">
        <v>86</v>
      </c>
      <c r="E20" s="62" t="s">
        <v>124</v>
      </c>
      <c r="F20" s="108" t="s">
        <v>48</v>
      </c>
      <c r="G20" s="51">
        <v>3400</v>
      </c>
      <c r="H20" s="85">
        <f t="shared" ref="H20" si="11">G20*33%</f>
        <v>1122</v>
      </c>
      <c r="I20" s="85">
        <f>G20*33%</f>
        <v>1122</v>
      </c>
      <c r="J20" s="85">
        <f t="shared" ref="J20" si="12">G20*34%</f>
        <v>1156</v>
      </c>
      <c r="K20" s="85">
        <f>SUM(G20-150)</f>
        <v>3250</v>
      </c>
      <c r="L20" s="54">
        <f>G20/30</f>
        <v>113.33333333333333</v>
      </c>
      <c r="M20" s="111">
        <v>500</v>
      </c>
      <c r="N20" s="109" t="s">
        <v>49</v>
      </c>
      <c r="O20" s="109" t="s">
        <v>49</v>
      </c>
      <c r="P20" s="109" t="s">
        <v>49</v>
      </c>
      <c r="Q20" s="109" t="s">
        <v>49</v>
      </c>
      <c r="R20" s="197" t="s">
        <v>49</v>
      </c>
      <c r="S20" s="198" t="s">
        <v>49</v>
      </c>
    </row>
    <row r="21" spans="1:19" ht="31.5" customHeight="1">
      <c r="A21" s="11" t="s">
        <v>0</v>
      </c>
      <c r="B21" s="4" t="s">
        <v>29</v>
      </c>
      <c r="C21" s="29" t="s">
        <v>71</v>
      </c>
      <c r="D21" s="39" t="s">
        <v>87</v>
      </c>
      <c r="E21" s="41" t="s">
        <v>122</v>
      </c>
      <c r="F21" s="108" t="s">
        <v>38</v>
      </c>
      <c r="G21" s="109" t="s">
        <v>49</v>
      </c>
      <c r="H21" s="109" t="s">
        <v>49</v>
      </c>
      <c r="I21" s="109" t="s">
        <v>49</v>
      </c>
      <c r="J21" s="109" t="s">
        <v>49</v>
      </c>
      <c r="K21" s="109" t="s">
        <v>49</v>
      </c>
      <c r="L21" s="197" t="s">
        <v>49</v>
      </c>
      <c r="M21" s="51">
        <v>500</v>
      </c>
      <c r="N21" s="52">
        <v>3060</v>
      </c>
      <c r="O21" s="52">
        <f t="shared" ref="O21:O42" si="13">N21*33%</f>
        <v>1009.8000000000001</v>
      </c>
      <c r="P21" s="52">
        <f t="shared" ref="P21:P42" si="14">N21*33%</f>
        <v>1009.8000000000001</v>
      </c>
      <c r="Q21" s="52">
        <f t="shared" ref="Q21:Q42" si="15">N21*34%</f>
        <v>1040.4000000000001</v>
      </c>
      <c r="R21" s="199">
        <f>SUM(N21-150)</f>
        <v>2910</v>
      </c>
      <c r="S21" s="55">
        <f>N21/30</f>
        <v>102</v>
      </c>
    </row>
    <row r="22" spans="1:19" ht="39.75" customHeight="1">
      <c r="A22" s="11" t="s">
        <v>0</v>
      </c>
      <c r="B22" s="4" t="s">
        <v>29</v>
      </c>
      <c r="C22" s="29" t="s">
        <v>71</v>
      </c>
      <c r="D22" s="37" t="s">
        <v>88</v>
      </c>
      <c r="E22" s="41" t="s">
        <v>76</v>
      </c>
      <c r="F22" s="108" t="s">
        <v>48</v>
      </c>
      <c r="G22" s="109" t="s">
        <v>49</v>
      </c>
      <c r="H22" s="109" t="s">
        <v>49</v>
      </c>
      <c r="I22" s="109" t="s">
        <v>49</v>
      </c>
      <c r="J22" s="109" t="s">
        <v>49</v>
      </c>
      <c r="K22" s="109" t="s">
        <v>49</v>
      </c>
      <c r="L22" s="197" t="s">
        <v>49</v>
      </c>
      <c r="M22" s="56">
        <v>500</v>
      </c>
      <c r="N22" s="52">
        <v>3060</v>
      </c>
      <c r="O22" s="52">
        <f t="shared" si="13"/>
        <v>1009.8000000000001</v>
      </c>
      <c r="P22" s="52">
        <f t="shared" si="14"/>
        <v>1009.8000000000001</v>
      </c>
      <c r="Q22" s="52">
        <f t="shared" si="15"/>
        <v>1040.4000000000001</v>
      </c>
      <c r="R22" s="199">
        <f t="shared" ref="R22:R42" si="16">SUM(N22-150)</f>
        <v>2910</v>
      </c>
      <c r="S22" s="55">
        <f t="shared" ref="S22:S42" si="17">N22/30</f>
        <v>102</v>
      </c>
    </row>
    <row r="23" spans="1:19" ht="45" customHeight="1">
      <c r="A23" s="11" t="s">
        <v>0</v>
      </c>
      <c r="B23" s="4" t="s">
        <v>29</v>
      </c>
      <c r="C23" s="29" t="s">
        <v>71</v>
      </c>
      <c r="D23" s="39" t="s">
        <v>89</v>
      </c>
      <c r="E23" s="38" t="s">
        <v>125</v>
      </c>
      <c r="F23" s="40" t="s">
        <v>47</v>
      </c>
      <c r="G23" s="109" t="s">
        <v>49</v>
      </c>
      <c r="H23" s="109" t="s">
        <v>49</v>
      </c>
      <c r="I23" s="109" t="s">
        <v>49</v>
      </c>
      <c r="J23" s="109" t="s">
        <v>49</v>
      </c>
      <c r="K23" s="109" t="s">
        <v>49</v>
      </c>
      <c r="L23" s="197" t="s">
        <v>49</v>
      </c>
      <c r="M23" s="51">
        <v>500</v>
      </c>
      <c r="N23" s="52">
        <v>2720</v>
      </c>
      <c r="O23" s="52">
        <f t="shared" si="13"/>
        <v>897.6</v>
      </c>
      <c r="P23" s="52">
        <f t="shared" si="14"/>
        <v>897.6</v>
      </c>
      <c r="Q23" s="52">
        <f t="shared" si="15"/>
        <v>924.80000000000007</v>
      </c>
      <c r="R23" s="199">
        <f>SUM(N23-150)</f>
        <v>2570</v>
      </c>
      <c r="S23" s="59">
        <f>N23/30</f>
        <v>90.666666666666671</v>
      </c>
    </row>
    <row r="24" spans="1:19" ht="51.75" customHeight="1">
      <c r="A24" s="11" t="s">
        <v>0</v>
      </c>
      <c r="B24" s="4" t="s">
        <v>29</v>
      </c>
      <c r="C24" s="29" t="s">
        <v>71</v>
      </c>
      <c r="D24" s="37" t="s">
        <v>90</v>
      </c>
      <c r="E24" s="38" t="s">
        <v>125</v>
      </c>
      <c r="F24" s="108" t="s">
        <v>48</v>
      </c>
      <c r="G24" s="109" t="s">
        <v>49</v>
      </c>
      <c r="H24" s="109" t="s">
        <v>49</v>
      </c>
      <c r="I24" s="109" t="s">
        <v>49</v>
      </c>
      <c r="J24" s="109" t="s">
        <v>49</v>
      </c>
      <c r="K24" s="109" t="s">
        <v>49</v>
      </c>
      <c r="L24" s="197" t="s">
        <v>49</v>
      </c>
      <c r="M24" s="87">
        <v>500</v>
      </c>
      <c r="N24" s="85">
        <v>2720</v>
      </c>
      <c r="O24" s="52">
        <f t="shared" si="13"/>
        <v>897.6</v>
      </c>
      <c r="P24" s="52">
        <f t="shared" si="14"/>
        <v>897.6</v>
      </c>
      <c r="Q24" s="199">
        <f t="shared" si="15"/>
        <v>924.80000000000007</v>
      </c>
      <c r="R24" s="199">
        <f t="shared" si="16"/>
        <v>2570</v>
      </c>
      <c r="S24" s="200">
        <f t="shared" si="17"/>
        <v>90.666666666666671</v>
      </c>
    </row>
    <row r="25" spans="1:19" ht="35.25" customHeight="1">
      <c r="A25" s="11" t="s">
        <v>0</v>
      </c>
      <c r="B25" s="4" t="s">
        <v>29</v>
      </c>
      <c r="C25" s="29" t="s">
        <v>71</v>
      </c>
      <c r="D25" s="39" t="s">
        <v>91</v>
      </c>
      <c r="E25" s="38" t="s">
        <v>12</v>
      </c>
      <c r="F25" s="40" t="s">
        <v>47</v>
      </c>
      <c r="G25" s="109" t="s">
        <v>49</v>
      </c>
      <c r="H25" s="109" t="s">
        <v>49</v>
      </c>
      <c r="I25" s="109" t="s">
        <v>49</v>
      </c>
      <c r="J25" s="109" t="s">
        <v>49</v>
      </c>
      <c r="K25" s="109" t="s">
        <v>49</v>
      </c>
      <c r="L25" s="197" t="s">
        <v>49</v>
      </c>
      <c r="M25" s="87">
        <v>500</v>
      </c>
      <c r="N25" s="85">
        <v>2390</v>
      </c>
      <c r="O25" s="52">
        <f t="shared" si="13"/>
        <v>788.7</v>
      </c>
      <c r="P25" s="52">
        <f t="shared" si="14"/>
        <v>788.7</v>
      </c>
      <c r="Q25" s="199">
        <f t="shared" si="15"/>
        <v>812.6</v>
      </c>
      <c r="R25" s="199">
        <f t="shared" si="16"/>
        <v>2240</v>
      </c>
      <c r="S25" s="200">
        <f t="shared" si="17"/>
        <v>79.666666666666671</v>
      </c>
    </row>
    <row r="26" spans="1:19" ht="47.25" customHeight="1">
      <c r="A26" s="11" t="s">
        <v>0</v>
      </c>
      <c r="B26" s="4" t="s">
        <v>29</v>
      </c>
      <c r="C26" s="29" t="s">
        <v>71</v>
      </c>
      <c r="D26" s="37" t="s">
        <v>92</v>
      </c>
      <c r="E26" s="38" t="s">
        <v>77</v>
      </c>
      <c r="F26" s="108" t="s">
        <v>48</v>
      </c>
      <c r="G26" s="109" t="s">
        <v>49</v>
      </c>
      <c r="H26" s="109" t="s">
        <v>49</v>
      </c>
      <c r="I26" s="109" t="s">
        <v>49</v>
      </c>
      <c r="J26" s="109" t="s">
        <v>49</v>
      </c>
      <c r="K26" s="109" t="s">
        <v>49</v>
      </c>
      <c r="L26" s="197" t="s">
        <v>49</v>
      </c>
      <c r="M26" s="87">
        <v>500</v>
      </c>
      <c r="N26" s="85">
        <v>2390</v>
      </c>
      <c r="O26" s="52">
        <f t="shared" si="13"/>
        <v>788.7</v>
      </c>
      <c r="P26" s="52">
        <f t="shared" si="14"/>
        <v>788.7</v>
      </c>
      <c r="Q26" s="199">
        <f t="shared" si="15"/>
        <v>812.6</v>
      </c>
      <c r="R26" s="199">
        <f t="shared" si="16"/>
        <v>2240</v>
      </c>
      <c r="S26" s="200">
        <f t="shared" si="17"/>
        <v>79.666666666666671</v>
      </c>
    </row>
    <row r="27" spans="1:19" ht="31.5" customHeight="1">
      <c r="A27" s="11" t="s">
        <v>0</v>
      </c>
      <c r="B27" s="4" t="s">
        <v>29</v>
      </c>
      <c r="C27" s="29" t="s">
        <v>71</v>
      </c>
      <c r="D27" s="39" t="s">
        <v>93</v>
      </c>
      <c r="E27" s="41" t="s">
        <v>121</v>
      </c>
      <c r="F27" s="108" t="s">
        <v>38</v>
      </c>
      <c r="G27" s="109" t="s">
        <v>49</v>
      </c>
      <c r="H27" s="109" t="s">
        <v>49</v>
      </c>
      <c r="I27" s="109" t="s">
        <v>49</v>
      </c>
      <c r="J27" s="109" t="s">
        <v>126</v>
      </c>
      <c r="K27" s="109" t="s">
        <v>49</v>
      </c>
      <c r="L27" s="197" t="s">
        <v>49</v>
      </c>
      <c r="M27" s="51">
        <v>500</v>
      </c>
      <c r="N27" s="52">
        <v>3060</v>
      </c>
      <c r="O27" s="52">
        <f t="shared" si="13"/>
        <v>1009.8000000000001</v>
      </c>
      <c r="P27" s="52">
        <f t="shared" si="14"/>
        <v>1009.8000000000001</v>
      </c>
      <c r="Q27" s="199">
        <f t="shared" si="15"/>
        <v>1040.4000000000001</v>
      </c>
      <c r="R27" s="199">
        <f t="shared" si="16"/>
        <v>2910</v>
      </c>
      <c r="S27" s="55">
        <f>N27/30</f>
        <v>102</v>
      </c>
    </row>
    <row r="28" spans="1:19" ht="36" customHeight="1">
      <c r="A28" s="11" t="s">
        <v>0</v>
      </c>
      <c r="B28" s="4" t="s">
        <v>29</v>
      </c>
      <c r="C28" s="29" t="s">
        <v>71</v>
      </c>
      <c r="D28" s="37" t="s">
        <v>94</v>
      </c>
      <c r="E28" s="201" t="s">
        <v>21</v>
      </c>
      <c r="F28" s="40" t="s">
        <v>47</v>
      </c>
      <c r="G28" s="52">
        <v>2700</v>
      </c>
      <c r="H28" s="199">
        <f t="shared" ref="H28:H37" si="18">G28*33%</f>
        <v>891</v>
      </c>
      <c r="I28" s="199">
        <f t="shared" ref="I28:I37" si="19">G28*33%</f>
        <v>891</v>
      </c>
      <c r="J28" s="199">
        <f t="shared" ref="J28:J37" si="20">G28*34%</f>
        <v>918.00000000000011</v>
      </c>
      <c r="K28" s="199">
        <f t="shared" ref="K28:K37" si="21">SUM(G28-150)</f>
        <v>2550</v>
      </c>
      <c r="L28" s="202">
        <f t="shared" ref="L28:L37" si="22">G28/30</f>
        <v>90</v>
      </c>
      <c r="M28" s="87">
        <v>500</v>
      </c>
      <c r="N28" s="191" t="s">
        <v>49</v>
      </c>
      <c r="O28" s="191" t="s">
        <v>49</v>
      </c>
      <c r="P28" s="191" t="s">
        <v>49</v>
      </c>
      <c r="Q28" s="191" t="s">
        <v>49</v>
      </c>
      <c r="R28" s="191" t="s">
        <v>49</v>
      </c>
      <c r="S28" s="192" t="s">
        <v>49</v>
      </c>
    </row>
    <row r="29" spans="1:19" ht="32.25" customHeight="1">
      <c r="A29" s="11" t="s">
        <v>0</v>
      </c>
      <c r="B29" s="4" t="s">
        <v>29</v>
      </c>
      <c r="C29" s="29" t="s">
        <v>71</v>
      </c>
      <c r="D29" s="39" t="s">
        <v>95</v>
      </c>
      <c r="E29" s="201" t="s">
        <v>21</v>
      </c>
      <c r="F29" s="108" t="s">
        <v>48</v>
      </c>
      <c r="G29" s="52">
        <v>2700</v>
      </c>
      <c r="H29" s="199">
        <f t="shared" si="18"/>
        <v>891</v>
      </c>
      <c r="I29" s="199">
        <f t="shared" si="19"/>
        <v>891</v>
      </c>
      <c r="J29" s="199">
        <f t="shared" si="20"/>
        <v>918.00000000000011</v>
      </c>
      <c r="K29" s="199">
        <f t="shared" si="21"/>
        <v>2550</v>
      </c>
      <c r="L29" s="202">
        <f t="shared" si="22"/>
        <v>90</v>
      </c>
      <c r="M29" s="87">
        <v>500</v>
      </c>
      <c r="N29" s="191" t="s">
        <v>49</v>
      </c>
      <c r="O29" s="191" t="s">
        <v>49</v>
      </c>
      <c r="P29" s="191" t="s">
        <v>49</v>
      </c>
      <c r="Q29" s="191" t="s">
        <v>49</v>
      </c>
      <c r="R29" s="191" t="s">
        <v>49</v>
      </c>
      <c r="S29" s="192" t="s">
        <v>49</v>
      </c>
    </row>
    <row r="30" spans="1:19" ht="34.5" customHeight="1">
      <c r="A30" s="11" t="s">
        <v>0</v>
      </c>
      <c r="B30" s="4" t="s">
        <v>29</v>
      </c>
      <c r="C30" s="29" t="s">
        <v>71</v>
      </c>
      <c r="D30" s="37" t="s">
        <v>96</v>
      </c>
      <c r="E30" s="38" t="s">
        <v>14</v>
      </c>
      <c r="F30" s="40" t="s">
        <v>47</v>
      </c>
      <c r="G30" s="109" t="s">
        <v>49</v>
      </c>
      <c r="H30" s="109" t="s">
        <v>49</v>
      </c>
      <c r="I30" s="109" t="s">
        <v>49</v>
      </c>
      <c r="J30" s="109" t="s">
        <v>49</v>
      </c>
      <c r="K30" s="109" t="s">
        <v>49</v>
      </c>
      <c r="L30" s="197" t="s">
        <v>49</v>
      </c>
      <c r="M30" s="87">
        <v>500</v>
      </c>
      <c r="N30" s="85">
        <v>2390</v>
      </c>
      <c r="O30" s="85">
        <f>N30*33%</f>
        <v>788.7</v>
      </c>
      <c r="P30" s="85">
        <f>N30*33%</f>
        <v>788.7</v>
      </c>
      <c r="Q30" s="85">
        <f>N30*34%</f>
        <v>812.6</v>
      </c>
      <c r="R30" s="85">
        <f>SUM(N30-150)</f>
        <v>2240</v>
      </c>
      <c r="S30" s="203">
        <f>N30/30</f>
        <v>79.666666666666671</v>
      </c>
    </row>
    <row r="31" spans="1:19" ht="31.5" customHeight="1">
      <c r="A31" s="11" t="s">
        <v>0</v>
      </c>
      <c r="B31" s="4" t="s">
        <v>29</v>
      </c>
      <c r="C31" s="29" t="s">
        <v>71</v>
      </c>
      <c r="D31" s="39" t="s">
        <v>97</v>
      </c>
      <c r="E31" s="38" t="s">
        <v>14</v>
      </c>
      <c r="F31" s="108" t="s">
        <v>39</v>
      </c>
      <c r="G31" s="109" t="s">
        <v>49</v>
      </c>
      <c r="H31" s="109" t="s">
        <v>49</v>
      </c>
      <c r="I31" s="109" t="s">
        <v>49</v>
      </c>
      <c r="J31" s="109" t="s">
        <v>49</v>
      </c>
      <c r="K31" s="109" t="s">
        <v>49</v>
      </c>
      <c r="L31" s="197" t="s">
        <v>49</v>
      </c>
      <c r="M31" s="87">
        <v>500</v>
      </c>
      <c r="N31" s="85">
        <v>3060</v>
      </c>
      <c r="O31" s="85">
        <f t="shared" ref="O31:O32" si="23">N31*33%</f>
        <v>1009.8000000000001</v>
      </c>
      <c r="P31" s="85">
        <f t="shared" ref="P31:P32" si="24">N31*33%</f>
        <v>1009.8000000000001</v>
      </c>
      <c r="Q31" s="85">
        <f t="shared" ref="Q31:Q32" si="25">N31*34%</f>
        <v>1040.4000000000001</v>
      </c>
      <c r="R31" s="85">
        <f t="shared" ref="R31:R32" si="26">SUM(N31-150)</f>
        <v>2910</v>
      </c>
      <c r="S31" s="200">
        <f>N31/30</f>
        <v>102</v>
      </c>
    </row>
    <row r="32" spans="1:19" ht="33.75" customHeight="1">
      <c r="A32" s="11" t="s">
        <v>0</v>
      </c>
      <c r="B32" s="4" t="s">
        <v>29</v>
      </c>
      <c r="C32" s="29" t="s">
        <v>71</v>
      </c>
      <c r="D32" s="37" t="s">
        <v>98</v>
      </c>
      <c r="E32" s="38" t="s">
        <v>17</v>
      </c>
      <c r="F32" s="40" t="s">
        <v>38</v>
      </c>
      <c r="G32" s="109" t="s">
        <v>49</v>
      </c>
      <c r="H32" s="109" t="s">
        <v>49</v>
      </c>
      <c r="I32" s="109" t="s">
        <v>49</v>
      </c>
      <c r="J32" s="109" t="s">
        <v>49</v>
      </c>
      <c r="K32" s="109" t="s">
        <v>49</v>
      </c>
      <c r="L32" s="197" t="s">
        <v>49</v>
      </c>
      <c r="M32" s="51">
        <v>500</v>
      </c>
      <c r="N32" s="52">
        <v>2720</v>
      </c>
      <c r="O32" s="199">
        <f t="shared" si="23"/>
        <v>897.6</v>
      </c>
      <c r="P32" s="199">
        <f t="shared" si="24"/>
        <v>897.6</v>
      </c>
      <c r="Q32" s="199">
        <f t="shared" si="25"/>
        <v>924.80000000000007</v>
      </c>
      <c r="R32" s="199">
        <f t="shared" si="26"/>
        <v>2570</v>
      </c>
      <c r="S32" s="57">
        <f>N32/30</f>
        <v>90.666666666666671</v>
      </c>
    </row>
    <row r="33" spans="1:19" ht="33" customHeight="1">
      <c r="A33" s="11" t="s">
        <v>0</v>
      </c>
      <c r="B33" s="4" t="s">
        <v>29</v>
      </c>
      <c r="C33" s="29" t="s">
        <v>71</v>
      </c>
      <c r="D33" s="39" t="s">
        <v>99</v>
      </c>
      <c r="E33" s="201" t="s">
        <v>7</v>
      </c>
      <c r="F33" s="40" t="s">
        <v>47</v>
      </c>
      <c r="G33" s="52">
        <v>2700</v>
      </c>
      <c r="H33" s="199">
        <f t="shared" si="18"/>
        <v>891</v>
      </c>
      <c r="I33" s="199">
        <f t="shared" si="19"/>
        <v>891</v>
      </c>
      <c r="J33" s="199">
        <f t="shared" si="20"/>
        <v>918.00000000000011</v>
      </c>
      <c r="K33" s="199">
        <f t="shared" si="21"/>
        <v>2550</v>
      </c>
      <c r="L33" s="202">
        <f t="shared" si="22"/>
        <v>90</v>
      </c>
      <c r="M33" s="87">
        <v>500</v>
      </c>
      <c r="N33" s="191" t="s">
        <v>49</v>
      </c>
      <c r="O33" s="191" t="s">
        <v>49</v>
      </c>
      <c r="P33" s="191" t="s">
        <v>49</v>
      </c>
      <c r="Q33" s="191" t="s">
        <v>49</v>
      </c>
      <c r="R33" s="191" t="s">
        <v>49</v>
      </c>
      <c r="S33" s="192" t="s">
        <v>49</v>
      </c>
    </row>
    <row r="34" spans="1:19" ht="30.75" customHeight="1">
      <c r="A34" s="11" t="s">
        <v>0</v>
      </c>
      <c r="B34" s="4" t="s">
        <v>30</v>
      </c>
      <c r="C34" s="29" t="s">
        <v>71</v>
      </c>
      <c r="D34" s="37" t="s">
        <v>100</v>
      </c>
      <c r="E34" s="201" t="s">
        <v>7</v>
      </c>
      <c r="F34" s="108" t="s">
        <v>48</v>
      </c>
      <c r="G34" s="52">
        <v>2700</v>
      </c>
      <c r="H34" s="199">
        <f t="shared" si="18"/>
        <v>891</v>
      </c>
      <c r="I34" s="199">
        <f t="shared" si="19"/>
        <v>891</v>
      </c>
      <c r="J34" s="199">
        <f t="shared" si="20"/>
        <v>918.00000000000011</v>
      </c>
      <c r="K34" s="199">
        <f t="shared" si="21"/>
        <v>2550</v>
      </c>
      <c r="L34" s="202">
        <f t="shared" si="22"/>
        <v>90</v>
      </c>
      <c r="M34" s="87">
        <v>500</v>
      </c>
      <c r="N34" s="191" t="s">
        <v>49</v>
      </c>
      <c r="O34" s="191" t="s">
        <v>49</v>
      </c>
      <c r="P34" s="191" t="s">
        <v>49</v>
      </c>
      <c r="Q34" s="191" t="s">
        <v>49</v>
      </c>
      <c r="R34" s="191" t="s">
        <v>49</v>
      </c>
      <c r="S34" s="192" t="s">
        <v>49</v>
      </c>
    </row>
    <row r="35" spans="1:19" ht="34.5" customHeight="1">
      <c r="A35" s="11"/>
      <c r="B35" s="4"/>
      <c r="C35" s="29" t="s">
        <v>71</v>
      </c>
      <c r="D35" s="39" t="s">
        <v>101</v>
      </c>
      <c r="E35" s="201" t="s">
        <v>128</v>
      </c>
      <c r="F35" s="40" t="s">
        <v>38</v>
      </c>
      <c r="G35" s="109" t="s">
        <v>49</v>
      </c>
      <c r="H35" s="109" t="s">
        <v>49</v>
      </c>
      <c r="I35" s="109" t="s">
        <v>49</v>
      </c>
      <c r="J35" s="109" t="s">
        <v>49</v>
      </c>
      <c r="K35" s="109" t="s">
        <v>49</v>
      </c>
      <c r="L35" s="197" t="s">
        <v>49</v>
      </c>
      <c r="M35" s="87">
        <v>500</v>
      </c>
      <c r="N35" s="199">
        <v>2700</v>
      </c>
      <c r="O35" s="199">
        <f>N35*33%</f>
        <v>891</v>
      </c>
      <c r="P35" s="199">
        <f>N35*33%</f>
        <v>891</v>
      </c>
      <c r="Q35" s="199">
        <f>N35*33%</f>
        <v>891</v>
      </c>
      <c r="R35" s="199">
        <f>SUM(N35-150)</f>
        <v>2550</v>
      </c>
      <c r="S35" s="204">
        <f>N35/30</f>
        <v>90</v>
      </c>
    </row>
    <row r="36" spans="1:19" ht="35.25" customHeight="1">
      <c r="A36" s="11" t="s">
        <v>0</v>
      </c>
      <c r="B36" s="4" t="s">
        <v>30</v>
      </c>
      <c r="C36" s="29" t="s">
        <v>71</v>
      </c>
      <c r="D36" s="39" t="s">
        <v>102</v>
      </c>
      <c r="E36" s="201" t="s">
        <v>18</v>
      </c>
      <c r="F36" s="40" t="s">
        <v>47</v>
      </c>
      <c r="G36" s="52">
        <v>2700</v>
      </c>
      <c r="H36" s="199">
        <f t="shared" si="18"/>
        <v>891</v>
      </c>
      <c r="I36" s="199">
        <f t="shared" si="19"/>
        <v>891</v>
      </c>
      <c r="J36" s="199">
        <f t="shared" si="20"/>
        <v>918.00000000000011</v>
      </c>
      <c r="K36" s="199">
        <f t="shared" si="21"/>
        <v>2550</v>
      </c>
      <c r="L36" s="202">
        <f t="shared" si="22"/>
        <v>90</v>
      </c>
      <c r="M36" s="87">
        <v>500</v>
      </c>
      <c r="N36" s="191" t="s">
        <v>49</v>
      </c>
      <c r="O36" s="191" t="s">
        <v>49</v>
      </c>
      <c r="P36" s="191" t="s">
        <v>49</v>
      </c>
      <c r="Q36" s="191" t="s">
        <v>49</v>
      </c>
      <c r="R36" s="191" t="s">
        <v>49</v>
      </c>
      <c r="S36" s="192" t="s">
        <v>49</v>
      </c>
    </row>
    <row r="37" spans="1:19" ht="35.25" customHeight="1">
      <c r="A37" s="11"/>
      <c r="B37" s="4"/>
      <c r="C37" s="29" t="s">
        <v>71</v>
      </c>
      <c r="D37" s="37" t="s">
        <v>103</v>
      </c>
      <c r="E37" s="201" t="s">
        <v>18</v>
      </c>
      <c r="F37" s="108" t="s">
        <v>48</v>
      </c>
      <c r="G37" s="52">
        <v>2700</v>
      </c>
      <c r="H37" s="199">
        <f t="shared" si="18"/>
        <v>891</v>
      </c>
      <c r="I37" s="199">
        <f t="shared" si="19"/>
        <v>891</v>
      </c>
      <c r="J37" s="199">
        <f t="shared" si="20"/>
        <v>918.00000000000011</v>
      </c>
      <c r="K37" s="199">
        <f t="shared" si="21"/>
        <v>2550</v>
      </c>
      <c r="L37" s="202">
        <f t="shared" si="22"/>
        <v>90</v>
      </c>
      <c r="M37" s="87">
        <v>500</v>
      </c>
      <c r="N37" s="191" t="s">
        <v>49</v>
      </c>
      <c r="O37" s="191" t="s">
        <v>49</v>
      </c>
      <c r="P37" s="191" t="s">
        <v>49</v>
      </c>
      <c r="Q37" s="191" t="s">
        <v>49</v>
      </c>
      <c r="R37" s="191" t="s">
        <v>49</v>
      </c>
      <c r="S37" s="192" t="s">
        <v>49</v>
      </c>
    </row>
    <row r="38" spans="1:19" ht="33.75" customHeight="1">
      <c r="A38" s="11" t="s">
        <v>0</v>
      </c>
      <c r="B38" s="4" t="s">
        <v>30</v>
      </c>
      <c r="C38" s="29" t="s">
        <v>71</v>
      </c>
      <c r="D38" s="39" t="s">
        <v>104</v>
      </c>
      <c r="E38" s="38" t="s">
        <v>3</v>
      </c>
      <c r="F38" s="40" t="s">
        <v>47</v>
      </c>
      <c r="G38" s="61" t="s">
        <v>49</v>
      </c>
      <c r="H38" s="61" t="s">
        <v>49</v>
      </c>
      <c r="I38" s="61" t="s">
        <v>49</v>
      </c>
      <c r="J38" s="61" t="s">
        <v>49</v>
      </c>
      <c r="K38" s="61" t="s">
        <v>49</v>
      </c>
      <c r="L38" s="194" t="s">
        <v>49</v>
      </c>
      <c r="M38" s="87">
        <v>500</v>
      </c>
      <c r="N38" s="85">
        <v>2060</v>
      </c>
      <c r="O38" s="85">
        <f t="shared" si="13"/>
        <v>679.80000000000007</v>
      </c>
      <c r="P38" s="85">
        <f t="shared" si="14"/>
        <v>679.80000000000007</v>
      </c>
      <c r="Q38" s="85">
        <f t="shared" si="15"/>
        <v>700.40000000000009</v>
      </c>
      <c r="R38" s="85">
        <f t="shared" si="16"/>
        <v>1910</v>
      </c>
      <c r="S38" s="200">
        <f t="shared" si="17"/>
        <v>68.666666666666671</v>
      </c>
    </row>
    <row r="39" spans="1:19" ht="30" customHeight="1">
      <c r="A39" s="11" t="s">
        <v>0</v>
      </c>
      <c r="B39" s="4" t="s">
        <v>30</v>
      </c>
      <c r="C39" s="29" t="s">
        <v>71</v>
      </c>
      <c r="D39" s="39" t="s">
        <v>105</v>
      </c>
      <c r="E39" s="38" t="s">
        <v>3</v>
      </c>
      <c r="F39" s="119" t="s">
        <v>39</v>
      </c>
      <c r="G39" s="61" t="s">
        <v>49</v>
      </c>
      <c r="H39" s="61" t="s">
        <v>49</v>
      </c>
      <c r="I39" s="61" t="s">
        <v>49</v>
      </c>
      <c r="J39" s="61" t="s">
        <v>49</v>
      </c>
      <c r="K39" s="61" t="s">
        <v>49</v>
      </c>
      <c r="L39" s="194" t="s">
        <v>49</v>
      </c>
      <c r="M39" s="87">
        <v>500</v>
      </c>
      <c r="N39" s="111">
        <v>2390</v>
      </c>
      <c r="O39" s="85">
        <f t="shared" si="13"/>
        <v>788.7</v>
      </c>
      <c r="P39" s="85">
        <f t="shared" si="14"/>
        <v>788.7</v>
      </c>
      <c r="Q39" s="85">
        <f t="shared" si="15"/>
        <v>812.6</v>
      </c>
      <c r="R39" s="85">
        <f t="shared" si="16"/>
        <v>2240</v>
      </c>
      <c r="S39" s="205">
        <f t="shared" si="17"/>
        <v>79.666666666666671</v>
      </c>
    </row>
    <row r="40" spans="1:19" ht="29.25" customHeight="1">
      <c r="A40" s="11" t="s">
        <v>0</v>
      </c>
      <c r="B40" s="4" t="s">
        <v>30</v>
      </c>
      <c r="C40" s="29" t="s">
        <v>71</v>
      </c>
      <c r="D40" s="39" t="s">
        <v>106</v>
      </c>
      <c r="E40" s="38" t="s">
        <v>57</v>
      </c>
      <c r="F40" s="206" t="s">
        <v>38</v>
      </c>
      <c r="G40" s="61" t="s">
        <v>49</v>
      </c>
      <c r="H40" s="61" t="s">
        <v>49</v>
      </c>
      <c r="I40" s="61" t="s">
        <v>49</v>
      </c>
      <c r="J40" s="61" t="s">
        <v>49</v>
      </c>
      <c r="K40" s="61" t="s">
        <v>49</v>
      </c>
      <c r="L40" s="194" t="s">
        <v>49</v>
      </c>
      <c r="M40" s="87">
        <v>500</v>
      </c>
      <c r="N40" s="111">
        <v>2390</v>
      </c>
      <c r="O40" s="85">
        <f t="shared" si="13"/>
        <v>788.7</v>
      </c>
      <c r="P40" s="85">
        <f t="shared" si="14"/>
        <v>788.7</v>
      </c>
      <c r="Q40" s="85">
        <f t="shared" si="15"/>
        <v>812.6</v>
      </c>
      <c r="R40" s="85">
        <f t="shared" si="16"/>
        <v>2240</v>
      </c>
      <c r="S40" s="205">
        <f t="shared" si="17"/>
        <v>79.666666666666671</v>
      </c>
    </row>
    <row r="41" spans="1:19" ht="33" customHeight="1">
      <c r="A41" s="11" t="s">
        <v>0</v>
      </c>
      <c r="B41" s="4" t="s">
        <v>31</v>
      </c>
      <c r="C41" s="29" t="s">
        <v>71</v>
      </c>
      <c r="D41" s="37" t="s">
        <v>107</v>
      </c>
      <c r="E41" s="201" t="s">
        <v>9</v>
      </c>
      <c r="F41" s="40" t="s">
        <v>47</v>
      </c>
      <c r="G41" s="61" t="s">
        <v>49</v>
      </c>
      <c r="H41" s="61" t="s">
        <v>49</v>
      </c>
      <c r="I41" s="61" t="s">
        <v>49</v>
      </c>
      <c r="J41" s="61" t="s">
        <v>49</v>
      </c>
      <c r="K41" s="61" t="s">
        <v>49</v>
      </c>
      <c r="L41" s="194" t="s">
        <v>49</v>
      </c>
      <c r="M41" s="87">
        <v>500</v>
      </c>
      <c r="N41" s="111">
        <v>2390</v>
      </c>
      <c r="O41" s="85">
        <f t="shared" si="13"/>
        <v>788.7</v>
      </c>
      <c r="P41" s="85">
        <f t="shared" si="14"/>
        <v>788.7</v>
      </c>
      <c r="Q41" s="85">
        <f t="shared" si="15"/>
        <v>812.6</v>
      </c>
      <c r="R41" s="85">
        <f t="shared" si="16"/>
        <v>2240</v>
      </c>
      <c r="S41" s="205">
        <f t="shared" si="17"/>
        <v>79.666666666666671</v>
      </c>
    </row>
    <row r="42" spans="1:19" ht="30" customHeight="1">
      <c r="A42" s="11" t="s">
        <v>0</v>
      </c>
      <c r="B42" s="4" t="s">
        <v>31</v>
      </c>
      <c r="C42" s="29" t="s">
        <v>71</v>
      </c>
      <c r="D42" s="39" t="s">
        <v>108</v>
      </c>
      <c r="E42" s="201" t="s">
        <v>9</v>
      </c>
      <c r="F42" s="108" t="s">
        <v>48</v>
      </c>
      <c r="G42" s="61" t="s">
        <v>49</v>
      </c>
      <c r="H42" s="61" t="s">
        <v>49</v>
      </c>
      <c r="I42" s="61" t="s">
        <v>49</v>
      </c>
      <c r="J42" s="61" t="s">
        <v>49</v>
      </c>
      <c r="K42" s="61" t="s">
        <v>49</v>
      </c>
      <c r="L42" s="194" t="s">
        <v>49</v>
      </c>
      <c r="M42" s="87">
        <v>500</v>
      </c>
      <c r="N42" s="111">
        <v>2390</v>
      </c>
      <c r="O42" s="85">
        <f t="shared" si="13"/>
        <v>788.7</v>
      </c>
      <c r="P42" s="85">
        <f t="shared" si="14"/>
        <v>788.7</v>
      </c>
      <c r="Q42" s="85">
        <f t="shared" si="15"/>
        <v>812.6</v>
      </c>
      <c r="R42" s="85">
        <f t="shared" si="16"/>
        <v>2240</v>
      </c>
      <c r="S42" s="205">
        <f t="shared" si="17"/>
        <v>79.666666666666671</v>
      </c>
    </row>
    <row r="43" spans="1:19" ht="30" customHeight="1">
      <c r="A43" s="11" t="s">
        <v>13</v>
      </c>
      <c r="B43" s="4" t="s">
        <v>35</v>
      </c>
      <c r="C43" s="29" t="s">
        <v>71</v>
      </c>
      <c r="D43" s="39" t="s">
        <v>109</v>
      </c>
      <c r="E43" s="38" t="s">
        <v>10</v>
      </c>
      <c r="F43" s="40" t="s">
        <v>47</v>
      </c>
      <c r="G43" s="52">
        <v>2700</v>
      </c>
      <c r="H43" s="199">
        <f>G43*33%</f>
        <v>891</v>
      </c>
      <c r="I43" s="199">
        <f t="shared" ref="I43:I44" si="27">G43*33%</f>
        <v>891</v>
      </c>
      <c r="J43" s="199">
        <f t="shared" ref="J43:J44" si="28">G43*34%</f>
        <v>918.00000000000011</v>
      </c>
      <c r="K43" s="199">
        <f t="shared" ref="K43:K44" si="29">SUM(G43-150)</f>
        <v>2550</v>
      </c>
      <c r="L43" s="202">
        <f t="shared" ref="L43:L44" si="30">G43/30</f>
        <v>90</v>
      </c>
      <c r="M43" s="87">
        <v>500</v>
      </c>
      <c r="N43" s="61" t="s">
        <v>49</v>
      </c>
      <c r="O43" s="61" t="s">
        <v>49</v>
      </c>
      <c r="P43" s="61" t="s">
        <v>49</v>
      </c>
      <c r="Q43" s="61" t="s">
        <v>49</v>
      </c>
      <c r="R43" s="61" t="s">
        <v>49</v>
      </c>
      <c r="S43" s="194" t="s">
        <v>49</v>
      </c>
    </row>
    <row r="44" spans="1:19" ht="32.25" customHeight="1">
      <c r="A44" s="11" t="s">
        <v>13</v>
      </c>
      <c r="B44" s="4" t="s">
        <v>35</v>
      </c>
      <c r="C44" s="29" t="s">
        <v>71</v>
      </c>
      <c r="D44" s="37" t="s">
        <v>110</v>
      </c>
      <c r="E44" s="38" t="s">
        <v>10</v>
      </c>
      <c r="F44" s="108" t="s">
        <v>48</v>
      </c>
      <c r="G44" s="52">
        <v>2700</v>
      </c>
      <c r="H44" s="199">
        <f>G44*33%</f>
        <v>891</v>
      </c>
      <c r="I44" s="199">
        <f t="shared" si="27"/>
        <v>891</v>
      </c>
      <c r="J44" s="199">
        <f t="shared" si="28"/>
        <v>918.00000000000011</v>
      </c>
      <c r="K44" s="199">
        <f t="shared" si="29"/>
        <v>2550</v>
      </c>
      <c r="L44" s="202">
        <f t="shared" si="30"/>
        <v>90</v>
      </c>
      <c r="M44" s="87">
        <v>500</v>
      </c>
      <c r="N44" s="61" t="s">
        <v>49</v>
      </c>
      <c r="O44" s="61" t="s">
        <v>49</v>
      </c>
      <c r="P44" s="61" t="s">
        <v>49</v>
      </c>
      <c r="Q44" s="61" t="s">
        <v>49</v>
      </c>
      <c r="R44" s="61" t="s">
        <v>49</v>
      </c>
      <c r="S44" s="194" t="s">
        <v>49</v>
      </c>
    </row>
    <row r="45" spans="1:19" ht="32.25" customHeight="1">
      <c r="A45" s="11" t="s">
        <v>13</v>
      </c>
      <c r="B45" s="4" t="s">
        <v>32</v>
      </c>
      <c r="C45" s="29" t="s">
        <v>71</v>
      </c>
      <c r="D45" s="39" t="s">
        <v>111</v>
      </c>
      <c r="E45" s="38" t="s">
        <v>123</v>
      </c>
      <c r="F45" s="40" t="s">
        <v>38</v>
      </c>
      <c r="G45" s="61" t="s">
        <v>49</v>
      </c>
      <c r="H45" s="61" t="s">
        <v>49</v>
      </c>
      <c r="I45" s="61" t="s">
        <v>49</v>
      </c>
      <c r="J45" s="61" t="s">
        <v>49</v>
      </c>
      <c r="K45" s="61" t="s">
        <v>49</v>
      </c>
      <c r="L45" s="194" t="s">
        <v>49</v>
      </c>
      <c r="M45" s="87">
        <v>500</v>
      </c>
      <c r="N45" s="111">
        <v>2390</v>
      </c>
      <c r="O45" s="199">
        <f t="shared" ref="O45:O54" si="31">N45*33%</f>
        <v>788.7</v>
      </c>
      <c r="P45" s="199">
        <f t="shared" ref="P45:P54" si="32">N45*33%</f>
        <v>788.7</v>
      </c>
      <c r="Q45" s="199">
        <f t="shared" ref="Q45:Q53" si="33">N45*34%</f>
        <v>812.6</v>
      </c>
      <c r="R45" s="199">
        <f t="shared" ref="R45:R54" si="34">SUM(N45-150)</f>
        <v>2240</v>
      </c>
      <c r="S45" s="55">
        <f>N45/30</f>
        <v>79.666666666666671</v>
      </c>
    </row>
    <row r="46" spans="1:19" ht="36" customHeight="1">
      <c r="A46" s="11"/>
      <c r="B46" s="4"/>
      <c r="C46" s="29" t="s">
        <v>71</v>
      </c>
      <c r="D46" s="39" t="s">
        <v>112</v>
      </c>
      <c r="E46" s="38" t="s">
        <v>5</v>
      </c>
      <c r="F46" s="40" t="s">
        <v>47</v>
      </c>
      <c r="G46" s="61" t="s">
        <v>49</v>
      </c>
      <c r="H46" s="61" t="s">
        <v>49</v>
      </c>
      <c r="I46" s="61" t="s">
        <v>49</v>
      </c>
      <c r="J46" s="61" t="s">
        <v>49</v>
      </c>
      <c r="K46" s="61" t="s">
        <v>49</v>
      </c>
      <c r="L46" s="194" t="s">
        <v>49</v>
      </c>
      <c r="M46" s="87">
        <v>500</v>
      </c>
      <c r="N46" s="111">
        <v>2390</v>
      </c>
      <c r="O46" s="85">
        <f t="shared" si="31"/>
        <v>788.7</v>
      </c>
      <c r="P46" s="85">
        <f t="shared" si="32"/>
        <v>788.7</v>
      </c>
      <c r="Q46" s="85">
        <f t="shared" si="33"/>
        <v>812.6</v>
      </c>
      <c r="R46" s="85">
        <f t="shared" si="34"/>
        <v>2240</v>
      </c>
      <c r="S46" s="200">
        <f t="shared" ref="S46:S53" si="35">N46/30</f>
        <v>79.666666666666671</v>
      </c>
    </row>
    <row r="47" spans="1:19" ht="33" customHeight="1">
      <c r="A47" s="11"/>
      <c r="B47" s="4"/>
      <c r="C47" s="29" t="s">
        <v>71</v>
      </c>
      <c r="D47" s="39" t="s">
        <v>113</v>
      </c>
      <c r="E47" s="38" t="s">
        <v>5</v>
      </c>
      <c r="F47" s="108" t="s">
        <v>39</v>
      </c>
      <c r="G47" s="61" t="s">
        <v>49</v>
      </c>
      <c r="H47" s="61" t="s">
        <v>49</v>
      </c>
      <c r="I47" s="61" t="s">
        <v>49</v>
      </c>
      <c r="J47" s="61" t="s">
        <v>49</v>
      </c>
      <c r="K47" s="61" t="s">
        <v>49</v>
      </c>
      <c r="L47" s="194" t="s">
        <v>49</v>
      </c>
      <c r="M47" s="87">
        <v>500</v>
      </c>
      <c r="N47" s="111">
        <v>2390</v>
      </c>
      <c r="O47" s="85">
        <f t="shared" si="31"/>
        <v>788.7</v>
      </c>
      <c r="P47" s="85">
        <f t="shared" si="32"/>
        <v>788.7</v>
      </c>
      <c r="Q47" s="85">
        <f t="shared" si="33"/>
        <v>812.6</v>
      </c>
      <c r="R47" s="85">
        <f t="shared" si="34"/>
        <v>2240</v>
      </c>
      <c r="S47" s="55">
        <f t="shared" si="35"/>
        <v>79.666666666666671</v>
      </c>
    </row>
    <row r="48" spans="1:19" ht="29.25" customHeight="1">
      <c r="A48" s="11" t="s">
        <v>0</v>
      </c>
      <c r="B48" s="4" t="s">
        <v>25</v>
      </c>
      <c r="C48" s="29" t="s">
        <v>71</v>
      </c>
      <c r="D48" s="37" t="s">
        <v>114</v>
      </c>
      <c r="E48" s="38" t="s">
        <v>2</v>
      </c>
      <c r="F48" s="40" t="s">
        <v>47</v>
      </c>
      <c r="G48" s="61" t="s">
        <v>49</v>
      </c>
      <c r="H48" s="61" t="s">
        <v>49</v>
      </c>
      <c r="I48" s="61" t="s">
        <v>49</v>
      </c>
      <c r="J48" s="61" t="s">
        <v>49</v>
      </c>
      <c r="K48" s="61" t="s">
        <v>49</v>
      </c>
      <c r="L48" s="194" t="s">
        <v>49</v>
      </c>
      <c r="M48" s="87">
        <v>500</v>
      </c>
      <c r="N48" s="85">
        <v>2060</v>
      </c>
      <c r="O48" s="85">
        <f t="shared" si="31"/>
        <v>679.80000000000007</v>
      </c>
      <c r="P48" s="85">
        <f t="shared" si="32"/>
        <v>679.80000000000007</v>
      </c>
      <c r="Q48" s="85">
        <f t="shared" si="33"/>
        <v>700.40000000000009</v>
      </c>
      <c r="R48" s="85">
        <f t="shared" si="34"/>
        <v>1910</v>
      </c>
      <c r="S48" s="200">
        <f t="shared" si="35"/>
        <v>68.666666666666671</v>
      </c>
    </row>
    <row r="49" spans="1:19" ht="30" customHeight="1">
      <c r="A49" s="11" t="s">
        <v>0</v>
      </c>
      <c r="B49" s="4" t="s">
        <v>25</v>
      </c>
      <c r="C49" s="29" t="s">
        <v>71</v>
      </c>
      <c r="D49" s="39" t="s">
        <v>115</v>
      </c>
      <c r="E49" s="38" t="s">
        <v>318</v>
      </c>
      <c r="F49" s="40" t="s">
        <v>47</v>
      </c>
      <c r="G49" s="61" t="s">
        <v>49</v>
      </c>
      <c r="H49" s="61" t="s">
        <v>49</v>
      </c>
      <c r="I49" s="61" t="s">
        <v>49</v>
      </c>
      <c r="J49" s="61" t="s">
        <v>49</v>
      </c>
      <c r="K49" s="61" t="s">
        <v>49</v>
      </c>
      <c r="L49" s="194" t="s">
        <v>49</v>
      </c>
      <c r="M49" s="87">
        <v>500</v>
      </c>
      <c r="N49" s="85">
        <v>2060</v>
      </c>
      <c r="O49" s="85">
        <f t="shared" si="31"/>
        <v>679.80000000000007</v>
      </c>
      <c r="P49" s="85">
        <f t="shared" si="32"/>
        <v>679.80000000000007</v>
      </c>
      <c r="Q49" s="85">
        <f t="shared" si="33"/>
        <v>700.40000000000009</v>
      </c>
      <c r="R49" s="85">
        <f t="shared" si="34"/>
        <v>1910</v>
      </c>
      <c r="S49" s="200">
        <f t="shared" si="35"/>
        <v>68.666666666666671</v>
      </c>
    </row>
    <row r="50" spans="1:19" ht="32.25" customHeight="1">
      <c r="A50" s="11" t="s">
        <v>13</v>
      </c>
      <c r="B50" s="4" t="s">
        <v>33</v>
      </c>
      <c r="C50" s="29" t="s">
        <v>71</v>
      </c>
      <c r="D50" s="39" t="s">
        <v>116</v>
      </c>
      <c r="E50" s="38" t="s">
        <v>11</v>
      </c>
      <c r="F50" s="108" t="s">
        <v>48</v>
      </c>
      <c r="G50" s="61" t="s">
        <v>49</v>
      </c>
      <c r="H50" s="61" t="s">
        <v>49</v>
      </c>
      <c r="I50" s="61" t="s">
        <v>49</v>
      </c>
      <c r="J50" s="61" t="s">
        <v>49</v>
      </c>
      <c r="K50" s="61" t="s">
        <v>49</v>
      </c>
      <c r="L50" s="194" t="s">
        <v>49</v>
      </c>
      <c r="M50" s="87">
        <v>500</v>
      </c>
      <c r="N50" s="85">
        <v>2060</v>
      </c>
      <c r="O50" s="85">
        <f t="shared" si="31"/>
        <v>679.80000000000007</v>
      </c>
      <c r="P50" s="85">
        <f t="shared" si="32"/>
        <v>679.80000000000007</v>
      </c>
      <c r="Q50" s="85">
        <f t="shared" si="33"/>
        <v>700.40000000000009</v>
      </c>
      <c r="R50" s="85">
        <f t="shared" si="34"/>
        <v>1910</v>
      </c>
      <c r="S50" s="200">
        <f t="shared" si="35"/>
        <v>68.666666666666671</v>
      </c>
    </row>
    <row r="51" spans="1:19" ht="30" customHeight="1">
      <c r="A51" s="11" t="s">
        <v>13</v>
      </c>
      <c r="B51" s="4" t="s">
        <v>33</v>
      </c>
      <c r="C51" s="29" t="s">
        <v>71</v>
      </c>
      <c r="D51" s="37" t="s">
        <v>117</v>
      </c>
      <c r="E51" s="38" t="s">
        <v>4</v>
      </c>
      <c r="F51" s="40" t="s">
        <v>47</v>
      </c>
      <c r="G51" s="61" t="s">
        <v>49</v>
      </c>
      <c r="H51" s="61" t="s">
        <v>49</v>
      </c>
      <c r="I51" s="61" t="s">
        <v>49</v>
      </c>
      <c r="J51" s="61" t="s">
        <v>49</v>
      </c>
      <c r="K51" s="61" t="s">
        <v>49</v>
      </c>
      <c r="L51" s="194" t="s">
        <v>49</v>
      </c>
      <c r="M51" s="87">
        <v>500</v>
      </c>
      <c r="N51" s="85">
        <v>2060</v>
      </c>
      <c r="O51" s="85">
        <f t="shared" si="31"/>
        <v>679.80000000000007</v>
      </c>
      <c r="P51" s="85">
        <f t="shared" si="32"/>
        <v>679.80000000000007</v>
      </c>
      <c r="Q51" s="85">
        <f t="shared" si="33"/>
        <v>700.40000000000009</v>
      </c>
      <c r="R51" s="85">
        <f t="shared" si="34"/>
        <v>1910</v>
      </c>
      <c r="S51" s="200">
        <f t="shared" si="35"/>
        <v>68.666666666666671</v>
      </c>
    </row>
    <row r="52" spans="1:19" ht="32.25" customHeight="1">
      <c r="A52" s="11" t="s">
        <v>0</v>
      </c>
      <c r="B52" s="4" t="s">
        <v>23</v>
      </c>
      <c r="C52" s="29" t="s">
        <v>71</v>
      </c>
      <c r="D52" s="39" t="s">
        <v>118</v>
      </c>
      <c r="E52" s="207" t="s">
        <v>16</v>
      </c>
      <c r="F52" s="108" t="s">
        <v>48</v>
      </c>
      <c r="G52" s="61" t="s">
        <v>49</v>
      </c>
      <c r="H52" s="61" t="s">
        <v>49</v>
      </c>
      <c r="I52" s="61" t="s">
        <v>49</v>
      </c>
      <c r="J52" s="61" t="s">
        <v>49</v>
      </c>
      <c r="K52" s="61" t="s">
        <v>49</v>
      </c>
      <c r="L52" s="194" t="s">
        <v>49</v>
      </c>
      <c r="M52" s="87">
        <v>500</v>
      </c>
      <c r="N52" s="111">
        <v>2390</v>
      </c>
      <c r="O52" s="85">
        <f t="shared" si="31"/>
        <v>788.7</v>
      </c>
      <c r="P52" s="85">
        <f t="shared" si="32"/>
        <v>788.7</v>
      </c>
      <c r="Q52" s="85">
        <f t="shared" si="33"/>
        <v>812.6</v>
      </c>
      <c r="R52" s="85">
        <f t="shared" si="34"/>
        <v>2240</v>
      </c>
      <c r="S52" s="200">
        <f t="shared" si="35"/>
        <v>79.666666666666671</v>
      </c>
    </row>
    <row r="53" spans="1:19" ht="33.75" customHeight="1">
      <c r="A53" s="12"/>
      <c r="C53" s="29" t="s">
        <v>71</v>
      </c>
      <c r="D53" s="39" t="s">
        <v>119</v>
      </c>
      <c r="E53" s="38" t="s">
        <v>15</v>
      </c>
      <c r="F53" s="40" t="s">
        <v>38</v>
      </c>
      <c r="G53" s="61" t="s">
        <v>49</v>
      </c>
      <c r="H53" s="61" t="s">
        <v>49</v>
      </c>
      <c r="I53" s="61" t="s">
        <v>49</v>
      </c>
      <c r="J53" s="61" t="s">
        <v>49</v>
      </c>
      <c r="K53" s="61" t="s">
        <v>49</v>
      </c>
      <c r="L53" s="194" t="s">
        <v>49</v>
      </c>
      <c r="M53" s="87">
        <v>500</v>
      </c>
      <c r="N53" s="85">
        <v>2720</v>
      </c>
      <c r="O53" s="85">
        <f t="shared" si="31"/>
        <v>897.6</v>
      </c>
      <c r="P53" s="85">
        <f t="shared" si="32"/>
        <v>897.6</v>
      </c>
      <c r="Q53" s="85">
        <f t="shared" si="33"/>
        <v>924.80000000000007</v>
      </c>
      <c r="R53" s="85">
        <f t="shared" si="34"/>
        <v>2570</v>
      </c>
      <c r="S53" s="200">
        <f t="shared" si="35"/>
        <v>90.666666666666671</v>
      </c>
    </row>
    <row r="54" spans="1:19" ht="33.75" customHeight="1" thickBot="1">
      <c r="A54" s="12"/>
      <c r="C54" s="177" t="s">
        <v>71</v>
      </c>
      <c r="D54" s="142" t="s">
        <v>127</v>
      </c>
      <c r="E54" s="115" t="s">
        <v>66</v>
      </c>
      <c r="F54" s="120" t="s">
        <v>39</v>
      </c>
      <c r="G54" s="134" t="s">
        <v>49</v>
      </c>
      <c r="H54" s="134" t="s">
        <v>49</v>
      </c>
      <c r="I54" s="134" t="s">
        <v>49</v>
      </c>
      <c r="J54" s="134" t="s">
        <v>49</v>
      </c>
      <c r="K54" s="134" t="s">
        <v>49</v>
      </c>
      <c r="L54" s="134" t="s">
        <v>49</v>
      </c>
      <c r="M54" s="87">
        <v>500</v>
      </c>
      <c r="N54" s="111">
        <v>2500</v>
      </c>
      <c r="O54" s="163">
        <f t="shared" si="31"/>
        <v>825</v>
      </c>
      <c r="P54" s="163">
        <f t="shared" si="32"/>
        <v>825</v>
      </c>
      <c r="Q54" s="163">
        <f>N54*34%</f>
        <v>850.00000000000011</v>
      </c>
      <c r="R54" s="163">
        <f t="shared" si="34"/>
        <v>2350</v>
      </c>
      <c r="S54" s="208">
        <f>N54/30</f>
        <v>83.333333333333329</v>
      </c>
    </row>
    <row r="55" spans="1:19" ht="33.75" customHeight="1">
      <c r="C55" s="123" t="s">
        <v>130</v>
      </c>
      <c r="D55" s="124" t="s">
        <v>127</v>
      </c>
      <c r="E55" s="138" t="s">
        <v>316</v>
      </c>
      <c r="F55" s="129" t="s">
        <v>38</v>
      </c>
      <c r="G55" s="139" t="s">
        <v>49</v>
      </c>
      <c r="H55" s="139" t="s">
        <v>49</v>
      </c>
      <c r="I55" s="139" t="s">
        <v>49</v>
      </c>
      <c r="J55" s="139" t="s">
        <v>49</v>
      </c>
      <c r="K55" s="139" t="s">
        <v>49</v>
      </c>
      <c r="L55" s="139" t="s">
        <v>49</v>
      </c>
      <c r="M55" s="140">
        <v>445</v>
      </c>
      <c r="N55" s="131">
        <v>2850</v>
      </c>
      <c r="O55" s="125">
        <v>940.5</v>
      </c>
      <c r="P55" s="125">
        <v>940.5</v>
      </c>
      <c r="Q55" s="125">
        <v>969</v>
      </c>
      <c r="R55" s="125">
        <v>2700</v>
      </c>
      <c r="S55" s="137">
        <f t="shared" ref="S55:S70" si="36">N55/30</f>
        <v>95</v>
      </c>
    </row>
    <row r="56" spans="1:19" ht="33.75" customHeight="1">
      <c r="C56" s="67" t="s">
        <v>130</v>
      </c>
      <c r="D56" s="37" t="s">
        <v>131</v>
      </c>
      <c r="E56" s="68" t="s">
        <v>132</v>
      </c>
      <c r="F56" s="69" t="s">
        <v>48</v>
      </c>
      <c r="G56" s="45" t="s">
        <v>49</v>
      </c>
      <c r="H56" s="45" t="s">
        <v>49</v>
      </c>
      <c r="I56" s="45" t="s">
        <v>49</v>
      </c>
      <c r="J56" s="45" t="s">
        <v>49</v>
      </c>
      <c r="K56" s="45" t="s">
        <v>49</v>
      </c>
      <c r="L56" s="45" t="s">
        <v>49</v>
      </c>
      <c r="M56" s="35">
        <v>445</v>
      </c>
      <c r="N56" s="34">
        <v>2850</v>
      </c>
      <c r="O56" s="36">
        <v>940.5</v>
      </c>
      <c r="P56" s="36">
        <v>940.5</v>
      </c>
      <c r="Q56" s="36">
        <v>969</v>
      </c>
      <c r="R56" s="36">
        <v>2700</v>
      </c>
      <c r="S56" s="42">
        <f t="shared" si="36"/>
        <v>95</v>
      </c>
    </row>
    <row r="57" spans="1:19" ht="33.75" customHeight="1">
      <c r="C57" s="67" t="s">
        <v>130</v>
      </c>
      <c r="D57" s="39" t="s">
        <v>133</v>
      </c>
      <c r="E57" s="68" t="s">
        <v>134</v>
      </c>
      <c r="F57" s="70" t="s">
        <v>47</v>
      </c>
      <c r="G57" s="45" t="s">
        <v>49</v>
      </c>
      <c r="H57" s="45" t="s">
        <v>49</v>
      </c>
      <c r="I57" s="45" t="s">
        <v>49</v>
      </c>
      <c r="J57" s="45" t="s">
        <v>49</v>
      </c>
      <c r="K57" s="45" t="s">
        <v>49</v>
      </c>
      <c r="L57" s="45" t="s">
        <v>49</v>
      </c>
      <c r="M57" s="35">
        <v>445</v>
      </c>
      <c r="N57" s="34">
        <v>2850</v>
      </c>
      <c r="O57" s="36">
        <v>940.5</v>
      </c>
      <c r="P57" s="36">
        <v>940.5</v>
      </c>
      <c r="Q57" s="36">
        <v>969</v>
      </c>
      <c r="R57" s="36">
        <v>2700</v>
      </c>
      <c r="S57" s="42">
        <f t="shared" si="36"/>
        <v>95</v>
      </c>
    </row>
    <row r="58" spans="1:19" ht="33.75" customHeight="1">
      <c r="C58" s="67" t="s">
        <v>130</v>
      </c>
      <c r="D58" s="37" t="s">
        <v>135</v>
      </c>
      <c r="E58" s="68" t="s">
        <v>134</v>
      </c>
      <c r="F58" s="69" t="s">
        <v>48</v>
      </c>
      <c r="G58" s="45" t="s">
        <v>49</v>
      </c>
      <c r="H58" s="45" t="s">
        <v>49</v>
      </c>
      <c r="I58" s="45" t="s">
        <v>49</v>
      </c>
      <c r="J58" s="45" t="s">
        <v>49</v>
      </c>
      <c r="K58" s="45" t="s">
        <v>49</v>
      </c>
      <c r="L58" s="45" t="s">
        <v>49</v>
      </c>
      <c r="M58" s="35">
        <v>445</v>
      </c>
      <c r="N58" s="34">
        <v>2850</v>
      </c>
      <c r="O58" s="36">
        <v>940.5</v>
      </c>
      <c r="P58" s="36">
        <v>940.5</v>
      </c>
      <c r="Q58" s="36">
        <v>969</v>
      </c>
      <c r="R58" s="36">
        <v>2700</v>
      </c>
      <c r="S58" s="42">
        <f t="shared" si="36"/>
        <v>95</v>
      </c>
    </row>
    <row r="59" spans="1:19" ht="33.75" customHeight="1">
      <c r="C59" s="67" t="s">
        <v>130</v>
      </c>
      <c r="D59" s="39" t="s">
        <v>136</v>
      </c>
      <c r="E59" s="68" t="s">
        <v>137</v>
      </c>
      <c r="F59" s="70" t="s">
        <v>38</v>
      </c>
      <c r="G59" s="45" t="s">
        <v>49</v>
      </c>
      <c r="H59" s="45" t="s">
        <v>49</v>
      </c>
      <c r="I59" s="45" t="s">
        <v>49</v>
      </c>
      <c r="J59" s="45" t="s">
        <v>49</v>
      </c>
      <c r="K59" s="45" t="s">
        <v>49</v>
      </c>
      <c r="L59" s="45" t="s">
        <v>49</v>
      </c>
      <c r="M59" s="35">
        <v>445</v>
      </c>
      <c r="N59" s="34">
        <v>2850</v>
      </c>
      <c r="O59" s="36">
        <v>940.5</v>
      </c>
      <c r="P59" s="36">
        <v>940.5</v>
      </c>
      <c r="Q59" s="36">
        <v>969</v>
      </c>
      <c r="R59" s="36">
        <v>2700</v>
      </c>
      <c r="S59" s="42">
        <f t="shared" si="36"/>
        <v>95</v>
      </c>
    </row>
    <row r="60" spans="1:19" ht="33.75" customHeight="1">
      <c r="C60" s="67" t="s">
        <v>130</v>
      </c>
      <c r="D60" s="37" t="s">
        <v>138</v>
      </c>
      <c r="E60" s="68" t="s">
        <v>139</v>
      </c>
      <c r="F60" s="69" t="s">
        <v>48</v>
      </c>
      <c r="G60" s="45" t="s">
        <v>49</v>
      </c>
      <c r="H60" s="45" t="s">
        <v>49</v>
      </c>
      <c r="I60" s="45" t="s">
        <v>49</v>
      </c>
      <c r="J60" s="45" t="s">
        <v>49</v>
      </c>
      <c r="K60" s="45" t="s">
        <v>49</v>
      </c>
      <c r="L60" s="45" t="s">
        <v>49</v>
      </c>
      <c r="M60" s="35">
        <v>445</v>
      </c>
      <c r="N60" s="34">
        <v>2850</v>
      </c>
      <c r="O60" s="36">
        <v>940.5</v>
      </c>
      <c r="P60" s="36">
        <v>940.5</v>
      </c>
      <c r="Q60" s="36">
        <v>969</v>
      </c>
      <c r="R60" s="36">
        <v>2700</v>
      </c>
      <c r="S60" s="42">
        <f t="shared" si="36"/>
        <v>95</v>
      </c>
    </row>
    <row r="61" spans="1:19" ht="33.75" customHeight="1">
      <c r="C61" s="67" t="s">
        <v>130</v>
      </c>
      <c r="D61" s="39" t="s">
        <v>140</v>
      </c>
      <c r="E61" s="68" t="s">
        <v>141</v>
      </c>
      <c r="F61" s="70" t="s">
        <v>47</v>
      </c>
      <c r="G61" s="46" t="s">
        <v>49</v>
      </c>
      <c r="H61" s="46" t="s">
        <v>49</v>
      </c>
      <c r="I61" s="46" t="s">
        <v>49</v>
      </c>
      <c r="J61" s="46" t="s">
        <v>49</v>
      </c>
      <c r="K61" s="46" t="s">
        <v>49</v>
      </c>
      <c r="L61" s="46" t="s">
        <v>49</v>
      </c>
      <c r="M61" s="35">
        <v>445</v>
      </c>
      <c r="N61" s="34">
        <v>2400</v>
      </c>
      <c r="O61" s="36">
        <v>792</v>
      </c>
      <c r="P61" s="36">
        <v>792</v>
      </c>
      <c r="Q61" s="36">
        <v>816</v>
      </c>
      <c r="R61" s="36">
        <v>2250</v>
      </c>
      <c r="S61" s="42">
        <f t="shared" si="36"/>
        <v>80</v>
      </c>
    </row>
    <row r="62" spans="1:19" ht="33.75" customHeight="1">
      <c r="C62" s="67" t="s">
        <v>130</v>
      </c>
      <c r="D62" s="37" t="s">
        <v>142</v>
      </c>
      <c r="E62" s="68" t="s">
        <v>141</v>
      </c>
      <c r="F62" s="69" t="s">
        <v>39</v>
      </c>
      <c r="G62" s="46" t="s">
        <v>49</v>
      </c>
      <c r="H62" s="46" t="s">
        <v>49</v>
      </c>
      <c r="I62" s="46" t="s">
        <v>49</v>
      </c>
      <c r="J62" s="46" t="s">
        <v>49</v>
      </c>
      <c r="K62" s="46" t="s">
        <v>49</v>
      </c>
      <c r="L62" s="46" t="s">
        <v>49</v>
      </c>
      <c r="M62" s="35">
        <v>445</v>
      </c>
      <c r="N62" s="34">
        <v>2100</v>
      </c>
      <c r="O62" s="36">
        <v>693</v>
      </c>
      <c r="P62" s="36">
        <v>693</v>
      </c>
      <c r="Q62" s="36">
        <v>714</v>
      </c>
      <c r="R62" s="36">
        <v>1950</v>
      </c>
      <c r="S62" s="42">
        <f t="shared" si="36"/>
        <v>70</v>
      </c>
    </row>
    <row r="63" spans="1:19" ht="33.75" customHeight="1">
      <c r="C63" s="67" t="s">
        <v>130</v>
      </c>
      <c r="D63" s="39" t="s">
        <v>143</v>
      </c>
      <c r="E63" s="68" t="s">
        <v>144</v>
      </c>
      <c r="F63" s="70" t="s">
        <v>47</v>
      </c>
      <c r="G63" s="46" t="s">
        <v>49</v>
      </c>
      <c r="H63" s="46" t="s">
        <v>49</v>
      </c>
      <c r="I63" s="46" t="s">
        <v>49</v>
      </c>
      <c r="J63" s="46" t="s">
        <v>49</v>
      </c>
      <c r="K63" s="46" t="s">
        <v>49</v>
      </c>
      <c r="L63" s="46" t="s">
        <v>49</v>
      </c>
      <c r="M63" s="35">
        <v>445</v>
      </c>
      <c r="N63" s="34">
        <v>2400</v>
      </c>
      <c r="O63" s="36">
        <v>792</v>
      </c>
      <c r="P63" s="36">
        <v>792</v>
      </c>
      <c r="Q63" s="36">
        <v>816</v>
      </c>
      <c r="R63" s="36">
        <v>2250</v>
      </c>
      <c r="S63" s="42">
        <f t="shared" si="36"/>
        <v>80</v>
      </c>
    </row>
    <row r="64" spans="1:19" ht="33.75" customHeight="1">
      <c r="C64" s="67" t="s">
        <v>130</v>
      </c>
      <c r="D64" s="37" t="s">
        <v>145</v>
      </c>
      <c r="E64" s="68" t="s">
        <v>144</v>
      </c>
      <c r="F64" s="69" t="s">
        <v>48</v>
      </c>
      <c r="G64" s="46" t="s">
        <v>49</v>
      </c>
      <c r="H64" s="46" t="s">
        <v>49</v>
      </c>
      <c r="I64" s="46" t="s">
        <v>49</v>
      </c>
      <c r="J64" s="46" t="s">
        <v>49</v>
      </c>
      <c r="K64" s="46" t="s">
        <v>49</v>
      </c>
      <c r="L64" s="46" t="s">
        <v>49</v>
      </c>
      <c r="M64" s="35">
        <v>445</v>
      </c>
      <c r="N64" s="34">
        <v>2100</v>
      </c>
      <c r="O64" s="36">
        <v>693</v>
      </c>
      <c r="P64" s="36">
        <v>693</v>
      </c>
      <c r="Q64" s="36">
        <v>714</v>
      </c>
      <c r="R64" s="36">
        <v>1950</v>
      </c>
      <c r="S64" s="42">
        <f t="shared" si="36"/>
        <v>70</v>
      </c>
    </row>
    <row r="65" spans="3:19" ht="33.75" customHeight="1">
      <c r="C65" s="67" t="s">
        <v>130</v>
      </c>
      <c r="D65" s="39" t="s">
        <v>146</v>
      </c>
      <c r="E65" s="68" t="s">
        <v>147</v>
      </c>
      <c r="F65" s="70" t="s">
        <v>47</v>
      </c>
      <c r="G65" s="46" t="s">
        <v>49</v>
      </c>
      <c r="H65" s="46" t="s">
        <v>49</v>
      </c>
      <c r="I65" s="46" t="s">
        <v>49</v>
      </c>
      <c r="J65" s="46" t="s">
        <v>49</v>
      </c>
      <c r="K65" s="46" t="s">
        <v>49</v>
      </c>
      <c r="L65" s="46" t="s">
        <v>49</v>
      </c>
      <c r="M65" s="35">
        <v>445</v>
      </c>
      <c r="N65" s="34">
        <v>2400</v>
      </c>
      <c r="O65" s="36">
        <v>792</v>
      </c>
      <c r="P65" s="36">
        <v>792</v>
      </c>
      <c r="Q65" s="36">
        <v>816</v>
      </c>
      <c r="R65" s="36">
        <v>2250</v>
      </c>
      <c r="S65" s="42">
        <f t="shared" si="36"/>
        <v>80</v>
      </c>
    </row>
    <row r="66" spans="3:19" ht="33.75" customHeight="1">
      <c r="C66" s="67" t="s">
        <v>130</v>
      </c>
      <c r="D66" s="37" t="s">
        <v>148</v>
      </c>
      <c r="E66" s="68" t="s">
        <v>147</v>
      </c>
      <c r="F66" s="69" t="s">
        <v>48</v>
      </c>
      <c r="G66" s="46" t="s">
        <v>49</v>
      </c>
      <c r="H66" s="46" t="s">
        <v>49</v>
      </c>
      <c r="I66" s="46" t="s">
        <v>49</v>
      </c>
      <c r="J66" s="46" t="s">
        <v>49</v>
      </c>
      <c r="K66" s="46" t="s">
        <v>49</v>
      </c>
      <c r="L66" s="46" t="s">
        <v>49</v>
      </c>
      <c r="M66" s="35">
        <v>445</v>
      </c>
      <c r="N66" s="34">
        <v>2100</v>
      </c>
      <c r="O66" s="36">
        <v>693</v>
      </c>
      <c r="P66" s="36">
        <v>693</v>
      </c>
      <c r="Q66" s="36">
        <v>714</v>
      </c>
      <c r="R66" s="36">
        <v>1950</v>
      </c>
      <c r="S66" s="42">
        <f t="shared" si="36"/>
        <v>70</v>
      </c>
    </row>
    <row r="67" spans="3:19" ht="33.75" customHeight="1">
      <c r="C67" s="67" t="s">
        <v>130</v>
      </c>
      <c r="D67" s="39" t="s">
        <v>149</v>
      </c>
      <c r="E67" s="68" t="s">
        <v>150</v>
      </c>
      <c r="F67" s="70" t="s">
        <v>47</v>
      </c>
      <c r="G67" s="45" t="s">
        <v>49</v>
      </c>
      <c r="H67" s="45" t="s">
        <v>49</v>
      </c>
      <c r="I67" s="45" t="s">
        <v>49</v>
      </c>
      <c r="J67" s="45" t="s">
        <v>49</v>
      </c>
      <c r="K67" s="45" t="s">
        <v>49</v>
      </c>
      <c r="L67" s="45" t="s">
        <v>49</v>
      </c>
      <c r="M67" s="35">
        <v>445</v>
      </c>
      <c r="N67" s="34">
        <v>2400</v>
      </c>
      <c r="O67" s="36">
        <v>792</v>
      </c>
      <c r="P67" s="36">
        <v>792</v>
      </c>
      <c r="Q67" s="36">
        <v>816</v>
      </c>
      <c r="R67" s="36">
        <v>2250</v>
      </c>
      <c r="S67" s="42">
        <f t="shared" si="36"/>
        <v>80</v>
      </c>
    </row>
    <row r="68" spans="3:19" ht="33.75" customHeight="1">
      <c r="C68" s="67" t="s">
        <v>130</v>
      </c>
      <c r="D68" s="37" t="s">
        <v>151</v>
      </c>
      <c r="E68" s="68" t="s">
        <v>152</v>
      </c>
      <c r="F68" s="70" t="s">
        <v>47</v>
      </c>
      <c r="G68" s="46" t="s">
        <v>49</v>
      </c>
      <c r="H68" s="46" t="s">
        <v>49</v>
      </c>
      <c r="I68" s="46" t="s">
        <v>49</v>
      </c>
      <c r="J68" s="46" t="s">
        <v>49</v>
      </c>
      <c r="K68" s="46" t="s">
        <v>49</v>
      </c>
      <c r="L68" s="46" t="s">
        <v>49</v>
      </c>
      <c r="M68" s="35">
        <v>445</v>
      </c>
      <c r="N68" s="58">
        <v>2850</v>
      </c>
      <c r="O68" s="36">
        <v>940.5</v>
      </c>
      <c r="P68" s="36">
        <v>940.5</v>
      </c>
      <c r="Q68" s="36">
        <v>969</v>
      </c>
      <c r="R68" s="36">
        <v>2700</v>
      </c>
      <c r="S68" s="42">
        <f t="shared" si="36"/>
        <v>95</v>
      </c>
    </row>
    <row r="69" spans="3:19" ht="33.75" customHeight="1">
      <c r="C69" s="67" t="s">
        <v>130</v>
      </c>
      <c r="D69" s="39" t="s">
        <v>153</v>
      </c>
      <c r="E69" s="68" t="s">
        <v>152</v>
      </c>
      <c r="F69" s="69" t="s">
        <v>48</v>
      </c>
      <c r="G69" s="45" t="s">
        <v>49</v>
      </c>
      <c r="H69" s="45" t="s">
        <v>49</v>
      </c>
      <c r="I69" s="45" t="s">
        <v>49</v>
      </c>
      <c r="J69" s="45" t="s">
        <v>49</v>
      </c>
      <c r="K69" s="45" t="s">
        <v>49</v>
      </c>
      <c r="L69" s="45" t="s">
        <v>49</v>
      </c>
      <c r="M69" s="35">
        <v>445</v>
      </c>
      <c r="N69" s="58">
        <v>2850</v>
      </c>
      <c r="O69" s="36">
        <v>940.5</v>
      </c>
      <c r="P69" s="36">
        <v>940.5</v>
      </c>
      <c r="Q69" s="36">
        <v>969</v>
      </c>
      <c r="R69" s="36">
        <v>2700</v>
      </c>
      <c r="S69" s="42">
        <f t="shared" si="36"/>
        <v>95</v>
      </c>
    </row>
    <row r="70" spans="3:19" ht="33.75" customHeight="1" thickBot="1">
      <c r="C70" s="71" t="s">
        <v>130</v>
      </c>
      <c r="D70" s="72" t="s">
        <v>154</v>
      </c>
      <c r="E70" s="73" t="s">
        <v>155</v>
      </c>
      <c r="F70" s="74" t="s">
        <v>48</v>
      </c>
      <c r="G70" s="47" t="s">
        <v>49</v>
      </c>
      <c r="H70" s="47" t="s">
        <v>49</v>
      </c>
      <c r="I70" s="47" t="s">
        <v>49</v>
      </c>
      <c r="J70" s="47" t="s">
        <v>49</v>
      </c>
      <c r="K70" s="47" t="s">
        <v>49</v>
      </c>
      <c r="L70" s="47" t="s">
        <v>49</v>
      </c>
      <c r="M70" s="64">
        <v>445</v>
      </c>
      <c r="N70" s="75">
        <v>2100</v>
      </c>
      <c r="O70" s="75">
        <v>693</v>
      </c>
      <c r="P70" s="75">
        <v>693</v>
      </c>
      <c r="Q70" s="75">
        <v>714</v>
      </c>
      <c r="R70" s="75">
        <v>1950</v>
      </c>
      <c r="S70" s="43">
        <f t="shared" si="36"/>
        <v>70</v>
      </c>
    </row>
    <row r="71" spans="3:19" ht="33.75" customHeight="1">
      <c r="C71" s="76" t="s">
        <v>13</v>
      </c>
      <c r="D71" s="77" t="s">
        <v>156</v>
      </c>
      <c r="E71" s="209" t="s">
        <v>157</v>
      </c>
      <c r="F71" s="78" t="s">
        <v>47</v>
      </c>
      <c r="G71" s="79" t="s">
        <v>49</v>
      </c>
      <c r="H71" s="79" t="s">
        <v>49</v>
      </c>
      <c r="I71" s="79" t="s">
        <v>49</v>
      </c>
      <c r="J71" s="79" t="s">
        <v>49</v>
      </c>
      <c r="K71" s="79" t="s">
        <v>49</v>
      </c>
      <c r="L71" s="79" t="s">
        <v>49</v>
      </c>
      <c r="M71" s="80">
        <v>750</v>
      </c>
      <c r="N71" s="161">
        <v>5200</v>
      </c>
      <c r="O71" s="161">
        <f t="shared" ref="O71" si="37">N71*33%</f>
        <v>1716</v>
      </c>
      <c r="P71" s="161">
        <f t="shared" ref="P71" si="38">N71*33%</f>
        <v>1716</v>
      </c>
      <c r="Q71" s="161">
        <f>N71*34%</f>
        <v>1768.0000000000002</v>
      </c>
      <c r="R71" s="161">
        <f t="shared" ref="R71:R74" si="39">SUM(N71-150)</f>
        <v>5050</v>
      </c>
      <c r="S71" s="81">
        <f>N71/30</f>
        <v>173.33333333333334</v>
      </c>
    </row>
    <row r="72" spans="3:19" ht="33.75" customHeight="1">
      <c r="C72" s="82" t="s">
        <v>13</v>
      </c>
      <c r="D72" s="83" t="s">
        <v>158</v>
      </c>
      <c r="E72" s="207" t="s">
        <v>159</v>
      </c>
      <c r="F72" s="84" t="s">
        <v>47</v>
      </c>
      <c r="G72" s="85">
        <v>3300</v>
      </c>
      <c r="H72" s="85">
        <f t="shared" ref="H72:H89" si="40">G72*33%</f>
        <v>1089</v>
      </c>
      <c r="I72" s="85">
        <f t="shared" ref="I72:I89" si="41">G72*33%</f>
        <v>1089</v>
      </c>
      <c r="J72" s="85">
        <f t="shared" ref="J72:J89" si="42">G72*34%</f>
        <v>1122</v>
      </c>
      <c r="K72" s="85">
        <f>SUM(G72-150)</f>
        <v>3150</v>
      </c>
      <c r="L72" s="86">
        <f>G72/30</f>
        <v>110</v>
      </c>
      <c r="M72" s="87">
        <v>500</v>
      </c>
      <c r="N72" s="88" t="s">
        <v>49</v>
      </c>
      <c r="O72" s="88" t="s">
        <v>49</v>
      </c>
      <c r="P72" s="88" t="s">
        <v>49</v>
      </c>
      <c r="Q72" s="88" t="s">
        <v>49</v>
      </c>
      <c r="R72" s="88" t="s">
        <v>49</v>
      </c>
      <c r="S72" s="89" t="s">
        <v>49</v>
      </c>
    </row>
    <row r="73" spans="3:19" ht="33.75" customHeight="1">
      <c r="C73" s="82" t="s">
        <v>13</v>
      </c>
      <c r="D73" s="77" t="s">
        <v>160</v>
      </c>
      <c r="E73" s="207" t="s">
        <v>159</v>
      </c>
      <c r="F73" s="90" t="s">
        <v>48</v>
      </c>
      <c r="G73" s="85">
        <v>2700</v>
      </c>
      <c r="H73" s="85">
        <f t="shared" si="40"/>
        <v>891</v>
      </c>
      <c r="I73" s="85">
        <f t="shared" si="41"/>
        <v>891</v>
      </c>
      <c r="J73" s="85">
        <f t="shared" si="42"/>
        <v>918.00000000000011</v>
      </c>
      <c r="K73" s="85">
        <f t="shared" ref="K73:K89" si="43">SUM(G73-150)</f>
        <v>2550</v>
      </c>
      <c r="L73" s="86">
        <f t="shared" ref="L73:L89" si="44">G73/30</f>
        <v>90</v>
      </c>
      <c r="M73" s="87">
        <v>500</v>
      </c>
      <c r="N73" s="88" t="s">
        <v>49</v>
      </c>
      <c r="O73" s="88" t="s">
        <v>49</v>
      </c>
      <c r="P73" s="88" t="s">
        <v>49</v>
      </c>
      <c r="Q73" s="88" t="s">
        <v>49</v>
      </c>
      <c r="R73" s="88" t="s">
        <v>49</v>
      </c>
      <c r="S73" s="91" t="s">
        <v>49</v>
      </c>
    </row>
    <row r="74" spans="3:19" ht="33.75" customHeight="1">
      <c r="C74" s="82" t="s">
        <v>13</v>
      </c>
      <c r="D74" s="83" t="s">
        <v>161</v>
      </c>
      <c r="E74" s="210" t="s">
        <v>162</v>
      </c>
      <c r="F74" s="92" t="s">
        <v>47</v>
      </c>
      <c r="G74" s="93" t="s">
        <v>49</v>
      </c>
      <c r="H74" s="93" t="s">
        <v>49</v>
      </c>
      <c r="I74" s="93" t="s">
        <v>49</v>
      </c>
      <c r="J74" s="93" t="s">
        <v>49</v>
      </c>
      <c r="K74" s="93" t="s">
        <v>49</v>
      </c>
      <c r="L74" s="93" t="s">
        <v>49</v>
      </c>
      <c r="M74" s="85">
        <v>750</v>
      </c>
      <c r="N74" s="85">
        <v>4900</v>
      </c>
      <c r="O74" s="161">
        <f t="shared" ref="O74" si="45">N74*33%</f>
        <v>1617</v>
      </c>
      <c r="P74" s="161">
        <f t="shared" ref="P74" si="46">N74*33%</f>
        <v>1617</v>
      </c>
      <c r="Q74" s="161">
        <f>N74*34%</f>
        <v>1666.0000000000002</v>
      </c>
      <c r="R74" s="161">
        <f t="shared" si="39"/>
        <v>4750</v>
      </c>
      <c r="S74" s="81">
        <f t="shared" ref="S74" si="47">N74/30</f>
        <v>163.33333333333334</v>
      </c>
    </row>
    <row r="75" spans="3:19" ht="33.75" customHeight="1">
      <c r="C75" s="82" t="s">
        <v>13</v>
      </c>
      <c r="D75" s="77" t="s">
        <v>163</v>
      </c>
      <c r="E75" s="207" t="s">
        <v>164</v>
      </c>
      <c r="F75" s="84" t="s">
        <v>47</v>
      </c>
      <c r="G75" s="85">
        <v>3400</v>
      </c>
      <c r="H75" s="85">
        <f t="shared" si="40"/>
        <v>1122</v>
      </c>
      <c r="I75" s="85">
        <f t="shared" si="41"/>
        <v>1122</v>
      </c>
      <c r="J75" s="85">
        <f t="shared" si="42"/>
        <v>1156</v>
      </c>
      <c r="K75" s="85">
        <f t="shared" si="43"/>
        <v>3250</v>
      </c>
      <c r="L75" s="86">
        <f t="shared" si="44"/>
        <v>113.33333333333333</v>
      </c>
      <c r="M75" s="87">
        <v>500</v>
      </c>
      <c r="N75" s="88" t="s">
        <v>49</v>
      </c>
      <c r="O75" s="88" t="s">
        <v>49</v>
      </c>
      <c r="P75" s="88" t="s">
        <v>49</v>
      </c>
      <c r="Q75" s="88" t="s">
        <v>49</v>
      </c>
      <c r="R75" s="88" t="s">
        <v>49</v>
      </c>
      <c r="S75" s="91" t="s">
        <v>49</v>
      </c>
    </row>
    <row r="76" spans="3:19" ht="33.75" customHeight="1">
      <c r="C76" s="82" t="s">
        <v>13</v>
      </c>
      <c r="D76" s="83" t="s">
        <v>165</v>
      </c>
      <c r="E76" s="207" t="s">
        <v>164</v>
      </c>
      <c r="F76" s="90" t="s">
        <v>48</v>
      </c>
      <c r="G76" s="85">
        <v>3300</v>
      </c>
      <c r="H76" s="85">
        <f t="shared" si="40"/>
        <v>1089</v>
      </c>
      <c r="I76" s="85">
        <f t="shared" si="41"/>
        <v>1089</v>
      </c>
      <c r="J76" s="85">
        <f t="shared" si="42"/>
        <v>1122</v>
      </c>
      <c r="K76" s="85">
        <f t="shared" si="43"/>
        <v>3150</v>
      </c>
      <c r="L76" s="86">
        <f t="shared" si="44"/>
        <v>110</v>
      </c>
      <c r="M76" s="87">
        <v>500</v>
      </c>
      <c r="N76" s="88" t="s">
        <v>49</v>
      </c>
      <c r="O76" s="88" t="s">
        <v>49</v>
      </c>
      <c r="P76" s="88" t="s">
        <v>49</v>
      </c>
      <c r="Q76" s="88" t="s">
        <v>49</v>
      </c>
      <c r="R76" s="88" t="s">
        <v>49</v>
      </c>
      <c r="S76" s="91" t="s">
        <v>49</v>
      </c>
    </row>
    <row r="77" spans="3:19" ht="33.75" customHeight="1">
      <c r="C77" s="82" t="s">
        <v>13</v>
      </c>
      <c r="D77" s="77" t="s">
        <v>166</v>
      </c>
      <c r="E77" s="207" t="s">
        <v>167</v>
      </c>
      <c r="F77" s="84" t="s">
        <v>168</v>
      </c>
      <c r="G77" s="85">
        <v>3200</v>
      </c>
      <c r="H77" s="85">
        <f t="shared" si="40"/>
        <v>1056</v>
      </c>
      <c r="I77" s="85">
        <f t="shared" si="41"/>
        <v>1056</v>
      </c>
      <c r="J77" s="85">
        <f t="shared" si="42"/>
        <v>1088</v>
      </c>
      <c r="K77" s="85">
        <f t="shared" si="43"/>
        <v>3050</v>
      </c>
      <c r="L77" s="86">
        <f t="shared" si="44"/>
        <v>106.66666666666667</v>
      </c>
      <c r="M77" s="87">
        <v>500</v>
      </c>
      <c r="N77" s="88" t="s">
        <v>49</v>
      </c>
      <c r="O77" s="88" t="s">
        <v>49</v>
      </c>
      <c r="P77" s="88" t="s">
        <v>49</v>
      </c>
      <c r="Q77" s="88" t="s">
        <v>49</v>
      </c>
      <c r="R77" s="88" t="s">
        <v>49</v>
      </c>
      <c r="S77" s="91" t="s">
        <v>49</v>
      </c>
    </row>
    <row r="78" spans="3:19" ht="33.75" customHeight="1">
      <c r="C78" s="82" t="s">
        <v>13</v>
      </c>
      <c r="D78" s="83" t="s">
        <v>169</v>
      </c>
      <c r="E78" s="207" t="s">
        <v>170</v>
      </c>
      <c r="F78" s="84" t="s">
        <v>168</v>
      </c>
      <c r="G78" s="85">
        <v>3800</v>
      </c>
      <c r="H78" s="85">
        <f t="shared" si="40"/>
        <v>1254</v>
      </c>
      <c r="I78" s="85">
        <f t="shared" si="41"/>
        <v>1254</v>
      </c>
      <c r="J78" s="85">
        <f t="shared" si="42"/>
        <v>1292</v>
      </c>
      <c r="K78" s="85">
        <f t="shared" si="43"/>
        <v>3650</v>
      </c>
      <c r="L78" s="86">
        <f t="shared" si="44"/>
        <v>126.66666666666667</v>
      </c>
      <c r="M78" s="87">
        <v>500</v>
      </c>
      <c r="N78" s="88" t="s">
        <v>49</v>
      </c>
      <c r="O78" s="88" t="s">
        <v>49</v>
      </c>
      <c r="P78" s="88" t="s">
        <v>49</v>
      </c>
      <c r="Q78" s="88" t="s">
        <v>49</v>
      </c>
      <c r="R78" s="88" t="s">
        <v>49</v>
      </c>
      <c r="S78" s="91" t="s">
        <v>49</v>
      </c>
    </row>
    <row r="79" spans="3:19" ht="49.5" customHeight="1">
      <c r="C79" s="82" t="s">
        <v>13</v>
      </c>
      <c r="D79" s="77" t="s">
        <v>171</v>
      </c>
      <c r="E79" s="207" t="s">
        <v>302</v>
      </c>
      <c r="F79" s="84" t="s">
        <v>47</v>
      </c>
      <c r="G79" s="85">
        <v>3200</v>
      </c>
      <c r="H79" s="85">
        <f t="shared" si="40"/>
        <v>1056</v>
      </c>
      <c r="I79" s="85">
        <f t="shared" si="41"/>
        <v>1056</v>
      </c>
      <c r="J79" s="85">
        <f t="shared" si="42"/>
        <v>1088</v>
      </c>
      <c r="K79" s="85">
        <f t="shared" si="43"/>
        <v>3050</v>
      </c>
      <c r="L79" s="86">
        <f t="shared" si="44"/>
        <v>106.66666666666667</v>
      </c>
      <c r="M79" s="87">
        <v>500</v>
      </c>
      <c r="N79" s="88" t="s">
        <v>49</v>
      </c>
      <c r="O79" s="88" t="s">
        <v>49</v>
      </c>
      <c r="P79" s="88" t="s">
        <v>49</v>
      </c>
      <c r="Q79" s="88" t="s">
        <v>49</v>
      </c>
      <c r="R79" s="88" t="s">
        <v>49</v>
      </c>
      <c r="S79" s="91" t="s">
        <v>49</v>
      </c>
    </row>
    <row r="80" spans="3:19" ht="50.25" customHeight="1">
      <c r="C80" s="82" t="s">
        <v>13</v>
      </c>
      <c r="D80" s="83" t="s">
        <v>172</v>
      </c>
      <c r="E80" s="207" t="s">
        <v>303</v>
      </c>
      <c r="F80" s="90" t="s">
        <v>48</v>
      </c>
      <c r="G80" s="85">
        <v>2800</v>
      </c>
      <c r="H80" s="85">
        <f t="shared" si="40"/>
        <v>924</v>
      </c>
      <c r="I80" s="85">
        <f t="shared" si="41"/>
        <v>924</v>
      </c>
      <c r="J80" s="85">
        <f t="shared" si="42"/>
        <v>952.00000000000011</v>
      </c>
      <c r="K80" s="85">
        <f t="shared" si="43"/>
        <v>2650</v>
      </c>
      <c r="L80" s="86">
        <f t="shared" si="44"/>
        <v>93.333333333333329</v>
      </c>
      <c r="M80" s="87">
        <v>500</v>
      </c>
      <c r="N80" s="88" t="s">
        <v>49</v>
      </c>
      <c r="O80" s="88" t="s">
        <v>49</v>
      </c>
      <c r="P80" s="88" t="s">
        <v>49</v>
      </c>
      <c r="Q80" s="88" t="s">
        <v>49</v>
      </c>
      <c r="R80" s="88" t="s">
        <v>49</v>
      </c>
      <c r="S80" s="91" t="s">
        <v>49</v>
      </c>
    </row>
    <row r="81" spans="3:19" ht="33.75" customHeight="1">
      <c r="C81" s="82" t="s">
        <v>13</v>
      </c>
      <c r="D81" s="77" t="s">
        <v>173</v>
      </c>
      <c r="E81" s="207" t="s">
        <v>174</v>
      </c>
      <c r="F81" s="90" t="s">
        <v>48</v>
      </c>
      <c r="G81" s="85">
        <v>2800</v>
      </c>
      <c r="H81" s="85">
        <f t="shared" si="40"/>
        <v>924</v>
      </c>
      <c r="I81" s="85">
        <f t="shared" si="41"/>
        <v>924</v>
      </c>
      <c r="J81" s="85">
        <f t="shared" si="42"/>
        <v>952.00000000000011</v>
      </c>
      <c r="K81" s="85">
        <f t="shared" si="43"/>
        <v>2650</v>
      </c>
      <c r="L81" s="86">
        <f t="shared" si="44"/>
        <v>93.333333333333329</v>
      </c>
      <c r="M81" s="87">
        <v>500</v>
      </c>
      <c r="N81" s="88" t="s">
        <v>49</v>
      </c>
      <c r="O81" s="88" t="s">
        <v>49</v>
      </c>
      <c r="P81" s="88" t="s">
        <v>49</v>
      </c>
      <c r="Q81" s="88" t="s">
        <v>49</v>
      </c>
      <c r="R81" s="88" t="s">
        <v>49</v>
      </c>
      <c r="S81" s="91" t="s">
        <v>49</v>
      </c>
    </row>
    <row r="82" spans="3:19" ht="33.75" customHeight="1">
      <c r="C82" s="82" t="s">
        <v>13</v>
      </c>
      <c r="D82" s="83" t="s">
        <v>175</v>
      </c>
      <c r="E82" s="207" t="s">
        <v>176</v>
      </c>
      <c r="F82" s="84" t="s">
        <v>47</v>
      </c>
      <c r="G82" s="93" t="s">
        <v>49</v>
      </c>
      <c r="H82" s="93" t="s">
        <v>49</v>
      </c>
      <c r="I82" s="93" t="s">
        <v>49</v>
      </c>
      <c r="J82" s="93" t="s">
        <v>49</v>
      </c>
      <c r="K82" s="93" t="s">
        <v>49</v>
      </c>
      <c r="L82" s="93" t="s">
        <v>49</v>
      </c>
      <c r="M82" s="87">
        <v>750</v>
      </c>
      <c r="N82" s="85">
        <v>5200</v>
      </c>
      <c r="O82" s="85">
        <f>N82*33%</f>
        <v>1716</v>
      </c>
      <c r="P82" s="85">
        <f>N82*33%</f>
        <v>1716</v>
      </c>
      <c r="Q82" s="85">
        <f>N82*34%</f>
        <v>1768.0000000000002</v>
      </c>
      <c r="R82" s="85">
        <f>SUM(N82-150)</f>
        <v>5050</v>
      </c>
      <c r="S82" s="94">
        <f>N82/30</f>
        <v>173.33333333333334</v>
      </c>
    </row>
    <row r="83" spans="3:19" ht="33.75" customHeight="1">
      <c r="C83" s="82" t="s">
        <v>13</v>
      </c>
      <c r="D83" s="77" t="s">
        <v>177</v>
      </c>
      <c r="E83" s="207" t="s">
        <v>176</v>
      </c>
      <c r="F83" s="90" t="s">
        <v>48</v>
      </c>
      <c r="G83" s="93" t="s">
        <v>49</v>
      </c>
      <c r="H83" s="93" t="s">
        <v>49</v>
      </c>
      <c r="I83" s="93" t="s">
        <v>49</v>
      </c>
      <c r="J83" s="93" t="s">
        <v>49</v>
      </c>
      <c r="K83" s="93" t="s">
        <v>49</v>
      </c>
      <c r="L83" s="93" t="s">
        <v>49</v>
      </c>
      <c r="M83" s="87">
        <v>500</v>
      </c>
      <c r="N83" s="85">
        <v>3750</v>
      </c>
      <c r="O83" s="85">
        <f>N83*33%</f>
        <v>1237.5</v>
      </c>
      <c r="P83" s="85">
        <f>N83*33%</f>
        <v>1237.5</v>
      </c>
      <c r="Q83" s="85">
        <f>N83*34%</f>
        <v>1275</v>
      </c>
      <c r="R83" s="85">
        <f>SUM(N83-150)</f>
        <v>3600</v>
      </c>
      <c r="S83" s="94">
        <f>N83/30</f>
        <v>125</v>
      </c>
    </row>
    <row r="84" spans="3:19" ht="33.75" customHeight="1">
      <c r="C84" s="82" t="s">
        <v>13</v>
      </c>
      <c r="D84" s="83" t="s">
        <v>178</v>
      </c>
      <c r="E84" s="207" t="s">
        <v>179</v>
      </c>
      <c r="F84" s="84" t="s">
        <v>47</v>
      </c>
      <c r="G84" s="85">
        <v>3300</v>
      </c>
      <c r="H84" s="85">
        <f t="shared" si="40"/>
        <v>1089</v>
      </c>
      <c r="I84" s="85">
        <f t="shared" si="41"/>
        <v>1089</v>
      </c>
      <c r="J84" s="85">
        <f t="shared" si="42"/>
        <v>1122</v>
      </c>
      <c r="K84" s="85">
        <f t="shared" si="43"/>
        <v>3150</v>
      </c>
      <c r="L84" s="86">
        <f t="shared" si="44"/>
        <v>110</v>
      </c>
      <c r="M84" s="87">
        <v>500</v>
      </c>
      <c r="N84" s="88" t="s">
        <v>49</v>
      </c>
      <c r="O84" s="88" t="s">
        <v>49</v>
      </c>
      <c r="P84" s="88" t="s">
        <v>49</v>
      </c>
      <c r="Q84" s="88" t="s">
        <v>49</v>
      </c>
      <c r="R84" s="88" t="s">
        <v>49</v>
      </c>
      <c r="S84" s="91" t="s">
        <v>49</v>
      </c>
    </row>
    <row r="85" spans="3:19" ht="33.75" customHeight="1">
      <c r="C85" s="82" t="s">
        <v>13</v>
      </c>
      <c r="D85" s="77" t="s">
        <v>180</v>
      </c>
      <c r="E85" s="207" t="s">
        <v>181</v>
      </c>
      <c r="F85" s="90" t="s">
        <v>48</v>
      </c>
      <c r="G85" s="85">
        <v>2900</v>
      </c>
      <c r="H85" s="85">
        <f t="shared" si="40"/>
        <v>957</v>
      </c>
      <c r="I85" s="85">
        <f t="shared" si="41"/>
        <v>957</v>
      </c>
      <c r="J85" s="85">
        <f t="shared" si="42"/>
        <v>986.00000000000011</v>
      </c>
      <c r="K85" s="85">
        <f t="shared" si="43"/>
        <v>2750</v>
      </c>
      <c r="L85" s="86">
        <f t="shared" si="44"/>
        <v>96.666666666666671</v>
      </c>
      <c r="M85" s="87">
        <v>500</v>
      </c>
      <c r="N85" s="88" t="s">
        <v>49</v>
      </c>
      <c r="O85" s="88" t="s">
        <v>49</v>
      </c>
      <c r="P85" s="88" t="s">
        <v>49</v>
      </c>
      <c r="Q85" s="88" t="s">
        <v>49</v>
      </c>
      <c r="R85" s="88" t="s">
        <v>49</v>
      </c>
      <c r="S85" s="91" t="s">
        <v>49</v>
      </c>
    </row>
    <row r="86" spans="3:19" ht="33.75" customHeight="1">
      <c r="C86" s="82" t="s">
        <v>13</v>
      </c>
      <c r="D86" s="83" t="s">
        <v>182</v>
      </c>
      <c r="E86" s="207" t="s">
        <v>183</v>
      </c>
      <c r="F86" s="84" t="s">
        <v>168</v>
      </c>
      <c r="G86" s="93" t="s">
        <v>49</v>
      </c>
      <c r="H86" s="93" t="s">
        <v>49</v>
      </c>
      <c r="I86" s="93" t="s">
        <v>49</v>
      </c>
      <c r="J86" s="93" t="s">
        <v>49</v>
      </c>
      <c r="K86" s="93" t="s">
        <v>49</v>
      </c>
      <c r="L86" s="93" t="s">
        <v>49</v>
      </c>
      <c r="M86" s="87">
        <v>500</v>
      </c>
      <c r="N86" s="85">
        <v>4000</v>
      </c>
      <c r="O86" s="85">
        <f>N86*33%</f>
        <v>1320</v>
      </c>
      <c r="P86" s="85">
        <f>N86*33%</f>
        <v>1320</v>
      </c>
      <c r="Q86" s="85">
        <f>N86*34%</f>
        <v>1360</v>
      </c>
      <c r="R86" s="85">
        <f>SUM(N86-150)</f>
        <v>3850</v>
      </c>
      <c r="S86" s="94">
        <f>N86/30</f>
        <v>133.33333333333334</v>
      </c>
    </row>
    <row r="87" spans="3:19" ht="33.75" customHeight="1">
      <c r="C87" s="82" t="s">
        <v>13</v>
      </c>
      <c r="D87" s="77" t="s">
        <v>184</v>
      </c>
      <c r="E87" s="207" t="s">
        <v>185</v>
      </c>
      <c r="F87" s="84" t="s">
        <v>47</v>
      </c>
      <c r="G87" s="85">
        <v>3400</v>
      </c>
      <c r="H87" s="85">
        <f t="shared" si="40"/>
        <v>1122</v>
      </c>
      <c r="I87" s="85">
        <f t="shared" si="41"/>
        <v>1122</v>
      </c>
      <c r="J87" s="85">
        <f t="shared" si="42"/>
        <v>1156</v>
      </c>
      <c r="K87" s="85">
        <f t="shared" si="43"/>
        <v>3250</v>
      </c>
      <c r="L87" s="86">
        <f t="shared" si="44"/>
        <v>113.33333333333333</v>
      </c>
      <c r="M87" s="87">
        <v>500</v>
      </c>
      <c r="N87" s="88" t="s">
        <v>49</v>
      </c>
      <c r="O87" s="88" t="s">
        <v>49</v>
      </c>
      <c r="P87" s="88" t="s">
        <v>49</v>
      </c>
      <c r="Q87" s="88" t="s">
        <v>49</v>
      </c>
      <c r="R87" s="88" t="s">
        <v>49</v>
      </c>
      <c r="S87" s="91" t="s">
        <v>49</v>
      </c>
    </row>
    <row r="88" spans="3:19" ht="33.75" customHeight="1">
      <c r="C88" s="82" t="s">
        <v>13</v>
      </c>
      <c r="D88" s="83" t="s">
        <v>186</v>
      </c>
      <c r="E88" s="207" t="s">
        <v>185</v>
      </c>
      <c r="F88" s="90" t="s">
        <v>48</v>
      </c>
      <c r="G88" s="85">
        <v>2900</v>
      </c>
      <c r="H88" s="85">
        <f t="shared" si="40"/>
        <v>957</v>
      </c>
      <c r="I88" s="85">
        <f t="shared" si="41"/>
        <v>957</v>
      </c>
      <c r="J88" s="85">
        <f t="shared" si="42"/>
        <v>986.00000000000011</v>
      </c>
      <c r="K88" s="85">
        <f t="shared" si="43"/>
        <v>2750</v>
      </c>
      <c r="L88" s="86">
        <f t="shared" si="44"/>
        <v>96.666666666666671</v>
      </c>
      <c r="M88" s="87">
        <v>500</v>
      </c>
      <c r="N88" s="88" t="s">
        <v>49</v>
      </c>
      <c r="O88" s="88" t="s">
        <v>49</v>
      </c>
      <c r="P88" s="88" t="s">
        <v>49</v>
      </c>
      <c r="Q88" s="88" t="s">
        <v>49</v>
      </c>
      <c r="R88" s="88" t="s">
        <v>49</v>
      </c>
      <c r="S88" s="91" t="s">
        <v>49</v>
      </c>
    </row>
    <row r="89" spans="3:19" ht="33.75" customHeight="1">
      <c r="C89" s="82" t="s">
        <v>13</v>
      </c>
      <c r="D89" s="77" t="s">
        <v>187</v>
      </c>
      <c r="E89" s="207" t="s">
        <v>290</v>
      </c>
      <c r="F89" s="84" t="s">
        <v>47</v>
      </c>
      <c r="G89" s="85">
        <v>3200</v>
      </c>
      <c r="H89" s="85">
        <f t="shared" si="40"/>
        <v>1056</v>
      </c>
      <c r="I89" s="85">
        <f t="shared" si="41"/>
        <v>1056</v>
      </c>
      <c r="J89" s="85">
        <f t="shared" si="42"/>
        <v>1088</v>
      </c>
      <c r="K89" s="85">
        <f t="shared" si="43"/>
        <v>3050</v>
      </c>
      <c r="L89" s="86">
        <f t="shared" si="44"/>
        <v>106.66666666666667</v>
      </c>
      <c r="M89" s="87">
        <v>500</v>
      </c>
      <c r="N89" s="88" t="s">
        <v>49</v>
      </c>
      <c r="O89" s="88" t="s">
        <v>49</v>
      </c>
      <c r="P89" s="88" t="s">
        <v>49</v>
      </c>
      <c r="Q89" s="88" t="s">
        <v>49</v>
      </c>
      <c r="R89" s="88" t="s">
        <v>49</v>
      </c>
      <c r="S89" s="91" t="s">
        <v>49</v>
      </c>
    </row>
    <row r="90" spans="3:19" ht="33.75" customHeight="1">
      <c r="C90" s="82" t="s">
        <v>13</v>
      </c>
      <c r="D90" s="83" t="s">
        <v>188</v>
      </c>
      <c r="E90" s="207" t="s">
        <v>190</v>
      </c>
      <c r="F90" s="95" t="s">
        <v>38</v>
      </c>
      <c r="G90" s="88" t="s">
        <v>49</v>
      </c>
      <c r="H90" s="88" t="s">
        <v>49</v>
      </c>
      <c r="I90" s="88" t="s">
        <v>49</v>
      </c>
      <c r="J90" s="88" t="s">
        <v>49</v>
      </c>
      <c r="K90" s="88" t="s">
        <v>49</v>
      </c>
      <c r="L90" s="88" t="s">
        <v>49</v>
      </c>
      <c r="M90" s="87">
        <v>750</v>
      </c>
      <c r="N90" s="85">
        <v>5000</v>
      </c>
      <c r="O90" s="161">
        <f>N90*33%</f>
        <v>1650</v>
      </c>
      <c r="P90" s="161">
        <f>N90*33%</f>
        <v>1650</v>
      </c>
      <c r="Q90" s="161">
        <f>N90*34%</f>
        <v>1700.0000000000002</v>
      </c>
      <c r="R90" s="85">
        <f>SUM(N90-150)</f>
        <v>4850</v>
      </c>
      <c r="S90" s="96">
        <f>N90/30</f>
        <v>166.66666666666666</v>
      </c>
    </row>
    <row r="91" spans="3:19" ht="100.5" customHeight="1" thickBot="1">
      <c r="C91" s="97" t="s">
        <v>13</v>
      </c>
      <c r="D91" s="98" t="s">
        <v>189</v>
      </c>
      <c r="E91" s="211" t="s">
        <v>319</v>
      </c>
      <c r="F91" s="99" t="s">
        <v>39</v>
      </c>
      <c r="G91" s="100" t="s">
        <v>49</v>
      </c>
      <c r="H91" s="100" t="s">
        <v>49</v>
      </c>
      <c r="I91" s="100" t="s">
        <v>49</v>
      </c>
      <c r="J91" s="100" t="s">
        <v>49</v>
      </c>
      <c r="K91" s="100" t="s">
        <v>49</v>
      </c>
      <c r="L91" s="100" t="s">
        <v>49</v>
      </c>
      <c r="M91" s="101">
        <v>750</v>
      </c>
      <c r="N91" s="163">
        <v>4900</v>
      </c>
      <c r="O91" s="163">
        <f>N91*33%</f>
        <v>1617</v>
      </c>
      <c r="P91" s="163">
        <f>N91*33%</f>
        <v>1617</v>
      </c>
      <c r="Q91" s="163">
        <f>N91*34%</f>
        <v>1666.0000000000002</v>
      </c>
      <c r="R91" s="163">
        <f>SUM(N91-150)</f>
        <v>4750</v>
      </c>
      <c r="S91" s="102">
        <f>N91/30</f>
        <v>163.33333333333334</v>
      </c>
    </row>
    <row r="92" spans="3:19" ht="33.75" customHeight="1">
      <c r="C92" s="65" t="s">
        <v>227</v>
      </c>
      <c r="D92" s="39" t="s">
        <v>191</v>
      </c>
      <c r="E92" s="107" t="s">
        <v>295</v>
      </c>
      <c r="F92" s="66" t="s">
        <v>47</v>
      </c>
      <c r="G92" s="159" t="s">
        <v>49</v>
      </c>
      <c r="H92" s="159" t="s">
        <v>49</v>
      </c>
      <c r="I92" s="159" t="s">
        <v>49</v>
      </c>
      <c r="J92" s="159" t="s">
        <v>49</v>
      </c>
      <c r="K92" s="159" t="s">
        <v>49</v>
      </c>
      <c r="L92" s="159" t="s">
        <v>49</v>
      </c>
      <c r="M92" s="80">
        <v>500</v>
      </c>
      <c r="N92" s="161">
        <v>3300</v>
      </c>
      <c r="O92" s="161">
        <f>N92*33%</f>
        <v>1089</v>
      </c>
      <c r="P92" s="161">
        <f>N92*33%</f>
        <v>1089</v>
      </c>
      <c r="Q92" s="161">
        <f>N92*34%</f>
        <v>1122</v>
      </c>
      <c r="R92" s="36">
        <f>SUM(N92-150)</f>
        <v>3150</v>
      </c>
      <c r="S92" s="96">
        <f>N92/30</f>
        <v>110</v>
      </c>
    </row>
    <row r="93" spans="3:19" ht="33.75" customHeight="1">
      <c r="C93" s="67" t="s">
        <v>227</v>
      </c>
      <c r="D93" s="37" t="s">
        <v>228</v>
      </c>
      <c r="E93" s="38" t="s">
        <v>296</v>
      </c>
      <c r="F93" s="108" t="s">
        <v>48</v>
      </c>
      <c r="G93" s="109" t="s">
        <v>49</v>
      </c>
      <c r="H93" s="109" t="s">
        <v>49</v>
      </c>
      <c r="I93" s="109" t="s">
        <v>49</v>
      </c>
      <c r="J93" s="109" t="s">
        <v>49</v>
      </c>
      <c r="K93" s="109" t="s">
        <v>49</v>
      </c>
      <c r="L93" s="109" t="s">
        <v>49</v>
      </c>
      <c r="M93" s="87">
        <v>500</v>
      </c>
      <c r="N93" s="85">
        <v>3300</v>
      </c>
      <c r="O93" s="85">
        <f t="shared" ref="O93:O114" si="48">N93*33%</f>
        <v>1089</v>
      </c>
      <c r="P93" s="85">
        <f t="shared" ref="P93:P114" si="49">N93*33%</f>
        <v>1089</v>
      </c>
      <c r="Q93" s="85">
        <f t="shared" ref="Q93:Q114" si="50">N93*34%</f>
        <v>1122</v>
      </c>
      <c r="R93" s="34">
        <f t="shared" ref="R93:R114" si="51">SUM(N93-150)</f>
        <v>3150</v>
      </c>
      <c r="S93" s="110">
        <f t="shared" ref="S93:S144" si="52">N93/30</f>
        <v>110</v>
      </c>
    </row>
    <row r="94" spans="3:19" ht="33.75" customHeight="1">
      <c r="C94" s="67" t="s">
        <v>227</v>
      </c>
      <c r="D94" s="39" t="s">
        <v>229</v>
      </c>
      <c r="E94" s="38" t="s">
        <v>231</v>
      </c>
      <c r="F94" s="40" t="s">
        <v>47</v>
      </c>
      <c r="G94" s="109" t="s">
        <v>49</v>
      </c>
      <c r="H94" s="109" t="s">
        <v>49</v>
      </c>
      <c r="I94" s="109" t="s">
        <v>49</v>
      </c>
      <c r="J94" s="109" t="s">
        <v>49</v>
      </c>
      <c r="K94" s="109" t="s">
        <v>49</v>
      </c>
      <c r="L94" s="109" t="s">
        <v>49</v>
      </c>
      <c r="M94" s="87">
        <v>500</v>
      </c>
      <c r="N94" s="85">
        <v>3300</v>
      </c>
      <c r="O94" s="85">
        <f t="shared" si="48"/>
        <v>1089</v>
      </c>
      <c r="P94" s="85">
        <f t="shared" si="49"/>
        <v>1089</v>
      </c>
      <c r="Q94" s="85">
        <f t="shared" si="50"/>
        <v>1122</v>
      </c>
      <c r="R94" s="34">
        <f t="shared" si="51"/>
        <v>3150</v>
      </c>
      <c r="S94" s="110">
        <f t="shared" si="52"/>
        <v>110</v>
      </c>
    </row>
    <row r="95" spans="3:19" ht="33.75" customHeight="1">
      <c r="C95" s="67" t="s">
        <v>227</v>
      </c>
      <c r="D95" s="37" t="s">
        <v>230</v>
      </c>
      <c r="E95" s="38" t="s">
        <v>231</v>
      </c>
      <c r="F95" s="108" t="s">
        <v>48</v>
      </c>
      <c r="G95" s="109" t="s">
        <v>49</v>
      </c>
      <c r="H95" s="109" t="s">
        <v>49</v>
      </c>
      <c r="I95" s="109" t="s">
        <v>49</v>
      </c>
      <c r="J95" s="109" t="s">
        <v>49</v>
      </c>
      <c r="K95" s="109" t="s">
        <v>49</v>
      </c>
      <c r="L95" s="109" t="s">
        <v>49</v>
      </c>
      <c r="M95" s="87">
        <v>500</v>
      </c>
      <c r="N95" s="85">
        <v>3300</v>
      </c>
      <c r="O95" s="85">
        <f t="shared" si="48"/>
        <v>1089</v>
      </c>
      <c r="P95" s="85">
        <f t="shared" si="49"/>
        <v>1089</v>
      </c>
      <c r="Q95" s="85">
        <f t="shared" si="50"/>
        <v>1122</v>
      </c>
      <c r="R95" s="34">
        <f t="shared" si="51"/>
        <v>3150</v>
      </c>
      <c r="S95" s="110">
        <f t="shared" si="52"/>
        <v>110</v>
      </c>
    </row>
    <row r="96" spans="3:19" ht="33.75" customHeight="1">
      <c r="C96" s="67" t="s">
        <v>227</v>
      </c>
      <c r="D96" s="39" t="s">
        <v>232</v>
      </c>
      <c r="E96" s="38" t="s">
        <v>297</v>
      </c>
      <c r="F96" s="40" t="s">
        <v>47</v>
      </c>
      <c r="G96" s="109" t="s">
        <v>49</v>
      </c>
      <c r="H96" s="109" t="s">
        <v>49</v>
      </c>
      <c r="I96" s="109" t="s">
        <v>49</v>
      </c>
      <c r="J96" s="109" t="s">
        <v>49</v>
      </c>
      <c r="K96" s="109" t="s">
        <v>49</v>
      </c>
      <c r="L96" s="109" t="s">
        <v>49</v>
      </c>
      <c r="M96" s="87">
        <v>500</v>
      </c>
      <c r="N96" s="85">
        <v>3300</v>
      </c>
      <c r="O96" s="85">
        <f t="shared" si="48"/>
        <v>1089</v>
      </c>
      <c r="P96" s="85">
        <f t="shared" si="49"/>
        <v>1089</v>
      </c>
      <c r="Q96" s="85">
        <f t="shared" si="50"/>
        <v>1122</v>
      </c>
      <c r="R96" s="34">
        <f t="shared" si="51"/>
        <v>3150</v>
      </c>
      <c r="S96" s="110">
        <f t="shared" si="52"/>
        <v>110</v>
      </c>
    </row>
    <row r="97" spans="3:19" ht="117.75" customHeight="1">
      <c r="C97" s="67" t="s">
        <v>227</v>
      </c>
      <c r="D97" s="37" t="s">
        <v>233</v>
      </c>
      <c r="E97" s="38" t="s">
        <v>320</v>
      </c>
      <c r="F97" s="108" t="s">
        <v>48</v>
      </c>
      <c r="G97" s="109" t="s">
        <v>49</v>
      </c>
      <c r="H97" s="109" t="s">
        <v>49</v>
      </c>
      <c r="I97" s="109" t="s">
        <v>49</v>
      </c>
      <c r="J97" s="109" t="s">
        <v>49</v>
      </c>
      <c r="K97" s="109" t="s">
        <v>49</v>
      </c>
      <c r="L97" s="109" t="s">
        <v>49</v>
      </c>
      <c r="M97" s="87">
        <v>500</v>
      </c>
      <c r="N97" s="85">
        <v>3300</v>
      </c>
      <c r="O97" s="85">
        <f t="shared" si="48"/>
        <v>1089</v>
      </c>
      <c r="P97" s="85">
        <f t="shared" si="49"/>
        <v>1089</v>
      </c>
      <c r="Q97" s="85">
        <f t="shared" si="50"/>
        <v>1122</v>
      </c>
      <c r="R97" s="34">
        <f t="shared" si="51"/>
        <v>3150</v>
      </c>
      <c r="S97" s="110">
        <f t="shared" si="52"/>
        <v>110</v>
      </c>
    </row>
    <row r="98" spans="3:19" ht="33.75" customHeight="1">
      <c r="C98" s="67" t="s">
        <v>227</v>
      </c>
      <c r="D98" s="39" t="s">
        <v>234</v>
      </c>
      <c r="E98" s="38" t="s">
        <v>298</v>
      </c>
      <c r="F98" s="40" t="s">
        <v>47</v>
      </c>
      <c r="G98" s="109" t="s">
        <v>49</v>
      </c>
      <c r="H98" s="109" t="s">
        <v>49</v>
      </c>
      <c r="I98" s="109" t="s">
        <v>49</v>
      </c>
      <c r="J98" s="109" t="s">
        <v>49</v>
      </c>
      <c r="K98" s="109" t="s">
        <v>49</v>
      </c>
      <c r="L98" s="109" t="s">
        <v>49</v>
      </c>
      <c r="M98" s="87">
        <v>500</v>
      </c>
      <c r="N98" s="85">
        <v>3300</v>
      </c>
      <c r="O98" s="85">
        <f t="shared" si="48"/>
        <v>1089</v>
      </c>
      <c r="P98" s="85">
        <f t="shared" si="49"/>
        <v>1089</v>
      </c>
      <c r="Q98" s="85">
        <f t="shared" si="50"/>
        <v>1122</v>
      </c>
      <c r="R98" s="34">
        <f>SUM(N98-150)</f>
        <v>3150</v>
      </c>
      <c r="S98" s="110">
        <f t="shared" si="52"/>
        <v>110</v>
      </c>
    </row>
    <row r="99" spans="3:19" ht="33.75" customHeight="1">
      <c r="C99" s="67" t="s">
        <v>227</v>
      </c>
      <c r="D99" s="37" t="s">
        <v>235</v>
      </c>
      <c r="E99" s="38" t="s">
        <v>299</v>
      </c>
      <c r="F99" s="108" t="s">
        <v>48</v>
      </c>
      <c r="G99" s="109" t="s">
        <v>49</v>
      </c>
      <c r="H99" s="109" t="s">
        <v>49</v>
      </c>
      <c r="I99" s="109" t="s">
        <v>49</v>
      </c>
      <c r="J99" s="109" t="s">
        <v>49</v>
      </c>
      <c r="K99" s="109" t="s">
        <v>49</v>
      </c>
      <c r="L99" s="109" t="s">
        <v>49</v>
      </c>
      <c r="M99" s="87">
        <v>500</v>
      </c>
      <c r="N99" s="85">
        <v>3300</v>
      </c>
      <c r="O99" s="85">
        <f t="shared" si="48"/>
        <v>1089</v>
      </c>
      <c r="P99" s="85">
        <f t="shared" si="49"/>
        <v>1089</v>
      </c>
      <c r="Q99" s="85">
        <f t="shared" si="50"/>
        <v>1122</v>
      </c>
      <c r="R99" s="34">
        <f t="shared" si="51"/>
        <v>3150</v>
      </c>
      <c r="S99" s="110">
        <f t="shared" si="52"/>
        <v>110</v>
      </c>
    </row>
    <row r="100" spans="3:19" ht="33.75" customHeight="1">
      <c r="C100" s="67" t="s">
        <v>227</v>
      </c>
      <c r="D100" s="39" t="s">
        <v>236</v>
      </c>
      <c r="E100" s="38" t="s">
        <v>238</v>
      </c>
      <c r="F100" s="40" t="s">
        <v>47</v>
      </c>
      <c r="G100" s="111">
        <v>3600</v>
      </c>
      <c r="H100" s="85">
        <f t="shared" ref="H100:H101" si="53">G100*33%</f>
        <v>1188</v>
      </c>
      <c r="I100" s="85">
        <f t="shared" ref="I100:I101" si="54">G100*33%</f>
        <v>1188</v>
      </c>
      <c r="J100" s="85">
        <f t="shared" ref="J100:J101" si="55">G100*34%</f>
        <v>1224</v>
      </c>
      <c r="K100" s="34">
        <f t="shared" ref="K100:K101" si="56">SUM(G100-150)</f>
        <v>3450</v>
      </c>
      <c r="L100" s="112">
        <f t="shared" ref="L100:L101" si="57">G100/30</f>
        <v>120</v>
      </c>
      <c r="M100" s="87">
        <v>500</v>
      </c>
      <c r="N100" s="85">
        <v>3300</v>
      </c>
      <c r="O100" s="85">
        <f t="shared" si="48"/>
        <v>1089</v>
      </c>
      <c r="P100" s="85">
        <f t="shared" si="49"/>
        <v>1089</v>
      </c>
      <c r="Q100" s="85">
        <f t="shared" si="50"/>
        <v>1122</v>
      </c>
      <c r="R100" s="34">
        <f t="shared" si="51"/>
        <v>3150</v>
      </c>
      <c r="S100" s="113">
        <f>N100/30</f>
        <v>110</v>
      </c>
    </row>
    <row r="101" spans="3:19" ht="33.75" customHeight="1">
      <c r="C101" s="67" t="s">
        <v>227</v>
      </c>
      <c r="D101" s="37" t="s">
        <v>237</v>
      </c>
      <c r="E101" s="38" t="s">
        <v>240</v>
      </c>
      <c r="F101" s="108" t="s">
        <v>48</v>
      </c>
      <c r="G101" s="111">
        <v>4550</v>
      </c>
      <c r="H101" s="85">
        <f t="shared" si="53"/>
        <v>1501.5</v>
      </c>
      <c r="I101" s="85">
        <f t="shared" si="54"/>
        <v>1501.5</v>
      </c>
      <c r="J101" s="85">
        <f t="shared" si="55"/>
        <v>1547</v>
      </c>
      <c r="K101" s="34">
        <f t="shared" si="56"/>
        <v>4400</v>
      </c>
      <c r="L101" s="112">
        <f t="shared" si="57"/>
        <v>151.66666666666666</v>
      </c>
      <c r="M101" s="87">
        <v>500</v>
      </c>
      <c r="N101" s="85">
        <v>3300</v>
      </c>
      <c r="O101" s="85">
        <f t="shared" si="48"/>
        <v>1089</v>
      </c>
      <c r="P101" s="85">
        <f t="shared" si="49"/>
        <v>1089</v>
      </c>
      <c r="Q101" s="85">
        <f t="shared" si="50"/>
        <v>1122</v>
      </c>
      <c r="R101" s="34">
        <f>SUM(N101-150)</f>
        <v>3150</v>
      </c>
      <c r="S101" s="113">
        <f t="shared" si="52"/>
        <v>110</v>
      </c>
    </row>
    <row r="102" spans="3:19" ht="33.75" customHeight="1">
      <c r="C102" s="67" t="s">
        <v>227</v>
      </c>
      <c r="D102" s="39" t="s">
        <v>239</v>
      </c>
      <c r="E102" s="38" t="s">
        <v>294</v>
      </c>
      <c r="F102" s="108" t="s">
        <v>48</v>
      </c>
      <c r="G102" s="109" t="s">
        <v>49</v>
      </c>
      <c r="H102" s="109" t="s">
        <v>49</v>
      </c>
      <c r="I102" s="109" t="s">
        <v>49</v>
      </c>
      <c r="J102" s="109" t="s">
        <v>49</v>
      </c>
      <c r="K102" s="109" t="s">
        <v>49</v>
      </c>
      <c r="L102" s="109" t="s">
        <v>49</v>
      </c>
      <c r="M102" s="87">
        <v>500</v>
      </c>
      <c r="N102" s="85">
        <v>3300</v>
      </c>
      <c r="O102" s="85">
        <f t="shared" si="48"/>
        <v>1089</v>
      </c>
      <c r="P102" s="85">
        <f t="shared" si="49"/>
        <v>1089</v>
      </c>
      <c r="Q102" s="85">
        <f t="shared" si="50"/>
        <v>1122</v>
      </c>
      <c r="R102" s="34">
        <f t="shared" si="51"/>
        <v>3150</v>
      </c>
      <c r="S102" s="110">
        <f t="shared" si="52"/>
        <v>110</v>
      </c>
    </row>
    <row r="103" spans="3:19" ht="33.75" customHeight="1">
      <c r="C103" s="67" t="s">
        <v>227</v>
      </c>
      <c r="D103" s="37" t="s">
        <v>241</v>
      </c>
      <c r="E103" s="38" t="s">
        <v>243</v>
      </c>
      <c r="F103" s="40" t="s">
        <v>47</v>
      </c>
      <c r="G103" s="61" t="s">
        <v>49</v>
      </c>
      <c r="H103" s="61" t="s">
        <v>49</v>
      </c>
      <c r="I103" s="61" t="s">
        <v>49</v>
      </c>
      <c r="J103" s="61" t="s">
        <v>49</v>
      </c>
      <c r="K103" s="61" t="s">
        <v>49</v>
      </c>
      <c r="L103" s="61" t="s">
        <v>49</v>
      </c>
      <c r="M103" s="87">
        <v>500</v>
      </c>
      <c r="N103" s="85">
        <v>3300</v>
      </c>
      <c r="O103" s="85">
        <f t="shared" si="48"/>
        <v>1089</v>
      </c>
      <c r="P103" s="85">
        <f t="shared" si="49"/>
        <v>1089</v>
      </c>
      <c r="Q103" s="85">
        <f t="shared" si="50"/>
        <v>1122</v>
      </c>
      <c r="R103" s="34">
        <f t="shared" si="51"/>
        <v>3150</v>
      </c>
      <c r="S103" s="110">
        <f t="shared" si="52"/>
        <v>110</v>
      </c>
    </row>
    <row r="104" spans="3:19" ht="33.75" customHeight="1">
      <c r="C104" s="67" t="s">
        <v>227</v>
      </c>
      <c r="D104" s="39" t="s">
        <v>242</v>
      </c>
      <c r="E104" s="38" t="s">
        <v>245</v>
      </c>
      <c r="F104" s="40" t="s">
        <v>47</v>
      </c>
      <c r="G104" s="109" t="s">
        <v>49</v>
      </c>
      <c r="H104" s="109" t="s">
        <v>49</v>
      </c>
      <c r="I104" s="109" t="s">
        <v>49</v>
      </c>
      <c r="J104" s="109" t="s">
        <v>49</v>
      </c>
      <c r="K104" s="109" t="s">
        <v>49</v>
      </c>
      <c r="L104" s="109" t="s">
        <v>49</v>
      </c>
      <c r="M104" s="87">
        <v>500</v>
      </c>
      <c r="N104" s="85">
        <v>3300</v>
      </c>
      <c r="O104" s="85">
        <f t="shared" si="48"/>
        <v>1089</v>
      </c>
      <c r="P104" s="85">
        <f t="shared" si="49"/>
        <v>1089</v>
      </c>
      <c r="Q104" s="85">
        <f t="shared" si="50"/>
        <v>1122</v>
      </c>
      <c r="R104" s="34">
        <f t="shared" si="51"/>
        <v>3150</v>
      </c>
      <c r="S104" s="110">
        <f t="shared" si="52"/>
        <v>110</v>
      </c>
    </row>
    <row r="105" spans="3:19" ht="33.75" customHeight="1">
      <c r="C105" s="67" t="s">
        <v>227</v>
      </c>
      <c r="D105" s="37" t="s">
        <v>244</v>
      </c>
      <c r="E105" s="38" t="s">
        <v>247</v>
      </c>
      <c r="F105" s="108" t="s">
        <v>48</v>
      </c>
      <c r="G105" s="109" t="s">
        <v>49</v>
      </c>
      <c r="H105" s="109" t="s">
        <v>49</v>
      </c>
      <c r="I105" s="109" t="s">
        <v>49</v>
      </c>
      <c r="J105" s="109" t="s">
        <v>49</v>
      </c>
      <c r="K105" s="109" t="s">
        <v>49</v>
      </c>
      <c r="L105" s="109" t="s">
        <v>49</v>
      </c>
      <c r="M105" s="87">
        <v>500</v>
      </c>
      <c r="N105" s="85">
        <v>3300</v>
      </c>
      <c r="O105" s="85">
        <f t="shared" si="48"/>
        <v>1089</v>
      </c>
      <c r="P105" s="85">
        <f t="shared" si="49"/>
        <v>1089</v>
      </c>
      <c r="Q105" s="85">
        <f t="shared" si="50"/>
        <v>1122</v>
      </c>
      <c r="R105" s="34">
        <f t="shared" si="51"/>
        <v>3150</v>
      </c>
      <c r="S105" s="110">
        <f t="shared" si="52"/>
        <v>110</v>
      </c>
    </row>
    <row r="106" spans="3:19" ht="60" customHeight="1">
      <c r="C106" s="67" t="s">
        <v>227</v>
      </c>
      <c r="D106" s="39" t="s">
        <v>246</v>
      </c>
      <c r="E106" s="38" t="s">
        <v>293</v>
      </c>
      <c r="F106" s="40" t="s">
        <v>47</v>
      </c>
      <c r="G106" s="109" t="s">
        <v>49</v>
      </c>
      <c r="H106" s="109" t="s">
        <v>49</v>
      </c>
      <c r="I106" s="109" t="s">
        <v>49</v>
      </c>
      <c r="J106" s="109" t="s">
        <v>49</v>
      </c>
      <c r="K106" s="109" t="s">
        <v>49</v>
      </c>
      <c r="L106" s="109" t="s">
        <v>49</v>
      </c>
      <c r="M106" s="87">
        <v>500</v>
      </c>
      <c r="N106" s="85">
        <v>3300</v>
      </c>
      <c r="O106" s="85">
        <f t="shared" si="48"/>
        <v>1089</v>
      </c>
      <c r="P106" s="85">
        <f t="shared" si="49"/>
        <v>1089</v>
      </c>
      <c r="Q106" s="85">
        <f t="shared" si="50"/>
        <v>1122</v>
      </c>
      <c r="R106" s="34">
        <f t="shared" si="51"/>
        <v>3150</v>
      </c>
      <c r="S106" s="110">
        <f t="shared" si="52"/>
        <v>110</v>
      </c>
    </row>
    <row r="107" spans="3:19" ht="33.75" customHeight="1">
      <c r="C107" s="67" t="s">
        <v>227</v>
      </c>
      <c r="D107" s="37" t="s">
        <v>248</v>
      </c>
      <c r="E107" s="38" t="s">
        <v>250</v>
      </c>
      <c r="F107" s="108" t="s">
        <v>48</v>
      </c>
      <c r="G107" s="61" t="s">
        <v>49</v>
      </c>
      <c r="H107" s="61" t="s">
        <v>49</v>
      </c>
      <c r="I107" s="61" t="s">
        <v>49</v>
      </c>
      <c r="J107" s="61" t="s">
        <v>49</v>
      </c>
      <c r="K107" s="61" t="s">
        <v>49</v>
      </c>
      <c r="L107" s="61" t="s">
        <v>49</v>
      </c>
      <c r="M107" s="87">
        <v>500</v>
      </c>
      <c r="N107" s="85">
        <v>3300</v>
      </c>
      <c r="O107" s="85">
        <f t="shared" si="48"/>
        <v>1089</v>
      </c>
      <c r="P107" s="85">
        <f t="shared" si="49"/>
        <v>1089</v>
      </c>
      <c r="Q107" s="85">
        <f t="shared" si="50"/>
        <v>1122</v>
      </c>
      <c r="R107" s="34">
        <f t="shared" si="51"/>
        <v>3150</v>
      </c>
      <c r="S107" s="110">
        <f t="shared" si="52"/>
        <v>110</v>
      </c>
    </row>
    <row r="108" spans="3:19" ht="33.75" customHeight="1">
      <c r="C108" s="67" t="s">
        <v>227</v>
      </c>
      <c r="D108" s="39" t="s">
        <v>249</v>
      </c>
      <c r="E108" s="38" t="s">
        <v>252</v>
      </c>
      <c r="F108" s="40" t="s">
        <v>47</v>
      </c>
      <c r="G108" s="61" t="s">
        <v>49</v>
      </c>
      <c r="H108" s="61" t="s">
        <v>49</v>
      </c>
      <c r="I108" s="61" t="s">
        <v>49</v>
      </c>
      <c r="J108" s="61" t="s">
        <v>49</v>
      </c>
      <c r="K108" s="61" t="s">
        <v>49</v>
      </c>
      <c r="L108" s="61" t="s">
        <v>49</v>
      </c>
      <c r="M108" s="87">
        <v>500</v>
      </c>
      <c r="N108" s="85">
        <v>3300</v>
      </c>
      <c r="O108" s="85">
        <f t="shared" si="48"/>
        <v>1089</v>
      </c>
      <c r="P108" s="85">
        <f t="shared" si="49"/>
        <v>1089</v>
      </c>
      <c r="Q108" s="85">
        <f t="shared" si="50"/>
        <v>1122</v>
      </c>
      <c r="R108" s="34">
        <f t="shared" si="51"/>
        <v>3150</v>
      </c>
      <c r="S108" s="113">
        <f t="shared" si="52"/>
        <v>110</v>
      </c>
    </row>
    <row r="109" spans="3:19" ht="33.75" customHeight="1">
      <c r="C109" s="67" t="s">
        <v>227</v>
      </c>
      <c r="D109" s="37" t="s">
        <v>251</v>
      </c>
      <c r="E109" s="41" t="s">
        <v>254</v>
      </c>
      <c r="F109" s="108" t="s">
        <v>48</v>
      </c>
      <c r="G109" s="111">
        <v>4650</v>
      </c>
      <c r="H109" s="85">
        <f t="shared" ref="H109:H110" si="58">G109*33%</f>
        <v>1534.5</v>
      </c>
      <c r="I109" s="85">
        <f t="shared" ref="I109:I110" si="59">G109*33%</f>
        <v>1534.5</v>
      </c>
      <c r="J109" s="85">
        <f t="shared" ref="J109:J110" si="60">G109*34%</f>
        <v>1581</v>
      </c>
      <c r="K109" s="85">
        <f t="shared" ref="K109:K110" si="61">SUM(G109-150)</f>
        <v>4500</v>
      </c>
      <c r="L109" s="112">
        <f t="shared" ref="L109:L110" si="62">G109/30</f>
        <v>155</v>
      </c>
      <c r="M109" s="87">
        <v>500</v>
      </c>
      <c r="N109" s="85">
        <v>3300</v>
      </c>
      <c r="O109" s="85">
        <f t="shared" si="48"/>
        <v>1089</v>
      </c>
      <c r="P109" s="85">
        <f t="shared" si="49"/>
        <v>1089</v>
      </c>
      <c r="Q109" s="85">
        <f t="shared" si="50"/>
        <v>1122</v>
      </c>
      <c r="R109" s="34">
        <f t="shared" si="51"/>
        <v>3150</v>
      </c>
      <c r="S109" s="113">
        <f t="shared" si="52"/>
        <v>110</v>
      </c>
    </row>
    <row r="110" spans="3:19" ht="33.75" customHeight="1">
      <c r="C110" s="67" t="s">
        <v>227</v>
      </c>
      <c r="D110" s="39" t="s">
        <v>253</v>
      </c>
      <c r="E110" s="38" t="s">
        <v>256</v>
      </c>
      <c r="F110" s="108" t="s">
        <v>48</v>
      </c>
      <c r="G110" s="111">
        <v>4350</v>
      </c>
      <c r="H110" s="85">
        <f t="shared" si="58"/>
        <v>1435.5</v>
      </c>
      <c r="I110" s="85">
        <f t="shared" si="59"/>
        <v>1435.5</v>
      </c>
      <c r="J110" s="85">
        <f t="shared" si="60"/>
        <v>1479</v>
      </c>
      <c r="K110" s="34">
        <f t="shared" si="61"/>
        <v>4200</v>
      </c>
      <c r="L110" s="112">
        <f t="shared" si="62"/>
        <v>145</v>
      </c>
      <c r="M110" s="87">
        <v>500</v>
      </c>
      <c r="N110" s="85">
        <v>3300</v>
      </c>
      <c r="O110" s="85">
        <f t="shared" si="48"/>
        <v>1089</v>
      </c>
      <c r="P110" s="85">
        <f t="shared" si="49"/>
        <v>1089</v>
      </c>
      <c r="Q110" s="85">
        <f t="shared" si="50"/>
        <v>1122</v>
      </c>
      <c r="R110" s="34">
        <f t="shared" si="51"/>
        <v>3150</v>
      </c>
      <c r="S110" s="113">
        <f t="shared" si="52"/>
        <v>110</v>
      </c>
    </row>
    <row r="111" spans="3:19" ht="33.75" customHeight="1">
      <c r="C111" s="67" t="s">
        <v>227</v>
      </c>
      <c r="D111" s="37" t="s">
        <v>255</v>
      </c>
      <c r="E111" s="38" t="s">
        <v>258</v>
      </c>
      <c r="F111" s="40" t="s">
        <v>47</v>
      </c>
      <c r="G111" s="109" t="s">
        <v>49</v>
      </c>
      <c r="H111" s="109" t="s">
        <v>49</v>
      </c>
      <c r="I111" s="109" t="s">
        <v>49</v>
      </c>
      <c r="J111" s="109" t="s">
        <v>49</v>
      </c>
      <c r="K111" s="109" t="s">
        <v>49</v>
      </c>
      <c r="L111" s="109" t="s">
        <v>49</v>
      </c>
      <c r="M111" s="87">
        <v>500</v>
      </c>
      <c r="N111" s="85">
        <v>3300</v>
      </c>
      <c r="O111" s="85">
        <f t="shared" si="48"/>
        <v>1089</v>
      </c>
      <c r="P111" s="85">
        <f t="shared" si="49"/>
        <v>1089</v>
      </c>
      <c r="Q111" s="85">
        <f t="shared" si="50"/>
        <v>1122</v>
      </c>
      <c r="R111" s="34">
        <f t="shared" si="51"/>
        <v>3150</v>
      </c>
      <c r="S111" s="110">
        <f t="shared" si="52"/>
        <v>110</v>
      </c>
    </row>
    <row r="112" spans="3:19" ht="33.75" customHeight="1">
      <c r="C112" s="67" t="s">
        <v>227</v>
      </c>
      <c r="D112" s="39" t="s">
        <v>257</v>
      </c>
      <c r="E112" s="38" t="s">
        <v>260</v>
      </c>
      <c r="F112" s="108" t="s">
        <v>48</v>
      </c>
      <c r="G112" s="109" t="s">
        <v>49</v>
      </c>
      <c r="H112" s="109" t="s">
        <v>49</v>
      </c>
      <c r="I112" s="109" t="s">
        <v>49</v>
      </c>
      <c r="J112" s="109" t="s">
        <v>49</v>
      </c>
      <c r="K112" s="109" t="s">
        <v>49</v>
      </c>
      <c r="L112" s="109" t="s">
        <v>49</v>
      </c>
      <c r="M112" s="87">
        <v>500</v>
      </c>
      <c r="N112" s="85">
        <v>3300</v>
      </c>
      <c r="O112" s="85">
        <f t="shared" si="48"/>
        <v>1089</v>
      </c>
      <c r="P112" s="85">
        <f t="shared" si="49"/>
        <v>1089</v>
      </c>
      <c r="Q112" s="85">
        <f t="shared" si="50"/>
        <v>1122</v>
      </c>
      <c r="R112" s="34">
        <f t="shared" si="51"/>
        <v>3150</v>
      </c>
      <c r="S112" s="110">
        <f t="shared" si="52"/>
        <v>110</v>
      </c>
    </row>
    <row r="113" spans="3:19" ht="33.75" customHeight="1">
      <c r="C113" s="67" t="s">
        <v>227</v>
      </c>
      <c r="D113" s="37" t="s">
        <v>259</v>
      </c>
      <c r="E113" s="38" t="s">
        <v>300</v>
      </c>
      <c r="F113" s="108" t="s">
        <v>48</v>
      </c>
      <c r="G113" s="114" t="s">
        <v>49</v>
      </c>
      <c r="H113" s="114" t="s">
        <v>49</v>
      </c>
      <c r="I113" s="114" t="s">
        <v>49</v>
      </c>
      <c r="J113" s="114" t="s">
        <v>49</v>
      </c>
      <c r="K113" s="114" t="s">
        <v>49</v>
      </c>
      <c r="L113" s="114" t="s">
        <v>49</v>
      </c>
      <c r="M113" s="87">
        <v>500</v>
      </c>
      <c r="N113" s="85">
        <v>3300</v>
      </c>
      <c r="O113" s="85">
        <f t="shared" si="48"/>
        <v>1089</v>
      </c>
      <c r="P113" s="85">
        <f t="shared" si="49"/>
        <v>1089</v>
      </c>
      <c r="Q113" s="85">
        <f t="shared" si="50"/>
        <v>1122</v>
      </c>
      <c r="R113" s="34">
        <f t="shared" si="51"/>
        <v>3150</v>
      </c>
      <c r="S113" s="113">
        <f t="shared" si="52"/>
        <v>110</v>
      </c>
    </row>
    <row r="114" spans="3:19" ht="33.75" customHeight="1" thickBot="1">
      <c r="C114" s="141" t="s">
        <v>227</v>
      </c>
      <c r="D114" s="142" t="s">
        <v>261</v>
      </c>
      <c r="E114" s="143" t="s">
        <v>263</v>
      </c>
      <c r="F114" s="144" t="s">
        <v>47</v>
      </c>
      <c r="G114" s="145" t="s">
        <v>49</v>
      </c>
      <c r="H114" s="145" t="s">
        <v>49</v>
      </c>
      <c r="I114" s="145" t="s">
        <v>49</v>
      </c>
      <c r="J114" s="145" t="s">
        <v>49</v>
      </c>
      <c r="K114" s="145" t="s">
        <v>49</v>
      </c>
      <c r="L114" s="145" t="s">
        <v>49</v>
      </c>
      <c r="M114" s="146">
        <v>500</v>
      </c>
      <c r="N114" s="147">
        <v>3300</v>
      </c>
      <c r="O114" s="147">
        <f t="shared" si="48"/>
        <v>1089</v>
      </c>
      <c r="P114" s="147">
        <f t="shared" si="49"/>
        <v>1089</v>
      </c>
      <c r="Q114" s="147">
        <f t="shared" si="50"/>
        <v>1122</v>
      </c>
      <c r="R114" s="148">
        <f t="shared" si="51"/>
        <v>3150</v>
      </c>
      <c r="S114" s="149">
        <f t="shared" si="52"/>
        <v>110</v>
      </c>
    </row>
    <row r="115" spans="3:19" ht="33.75" customHeight="1">
      <c r="C115" s="127" t="s">
        <v>264</v>
      </c>
      <c r="D115" s="124" t="s">
        <v>262</v>
      </c>
      <c r="E115" s="128" t="s">
        <v>266</v>
      </c>
      <c r="F115" s="129" t="s">
        <v>38</v>
      </c>
      <c r="G115" s="131">
        <v>3000</v>
      </c>
      <c r="H115" s="131">
        <f>G115*33%</f>
        <v>990</v>
      </c>
      <c r="I115" s="131">
        <f t="shared" ref="I115:I116" si="63">G115*33%</f>
        <v>990</v>
      </c>
      <c r="J115" s="131">
        <f t="shared" ref="J115:J116" si="64">G115*34%</f>
        <v>1020.0000000000001</v>
      </c>
      <c r="K115" s="131">
        <f t="shared" ref="K115:K116" si="65">SUM(G115-150)</f>
        <v>2850</v>
      </c>
      <c r="L115" s="150">
        <f t="shared" ref="L115:L119" si="66">G115/30</f>
        <v>100</v>
      </c>
      <c r="M115" s="131">
        <v>550</v>
      </c>
      <c r="N115" s="151" t="s">
        <v>49</v>
      </c>
      <c r="O115" s="151" t="s">
        <v>49</v>
      </c>
      <c r="P115" s="151" t="s">
        <v>49</v>
      </c>
      <c r="Q115" s="151" t="s">
        <v>49</v>
      </c>
      <c r="R115" s="151" t="s">
        <v>49</v>
      </c>
      <c r="S115" s="152" t="s">
        <v>49</v>
      </c>
    </row>
    <row r="116" spans="3:19" ht="33.75" customHeight="1">
      <c r="C116" s="29" t="s">
        <v>264</v>
      </c>
      <c r="D116" s="37" t="s">
        <v>265</v>
      </c>
      <c r="E116" s="38" t="s">
        <v>266</v>
      </c>
      <c r="F116" s="108" t="s">
        <v>48</v>
      </c>
      <c r="G116" s="111">
        <v>3100</v>
      </c>
      <c r="H116" s="111">
        <f t="shared" ref="H116" si="67">G116*33%</f>
        <v>1023</v>
      </c>
      <c r="I116" s="111">
        <f t="shared" si="63"/>
        <v>1023</v>
      </c>
      <c r="J116" s="111">
        <f t="shared" si="64"/>
        <v>1054</v>
      </c>
      <c r="K116" s="111">
        <f t="shared" si="65"/>
        <v>2950</v>
      </c>
      <c r="L116" s="117">
        <f t="shared" si="66"/>
        <v>103.33333333333333</v>
      </c>
      <c r="M116" s="111">
        <v>550</v>
      </c>
      <c r="N116" s="114" t="s">
        <v>49</v>
      </c>
      <c r="O116" s="114" t="s">
        <v>49</v>
      </c>
      <c r="P116" s="114" t="s">
        <v>49</v>
      </c>
      <c r="Q116" s="114" t="s">
        <v>49</v>
      </c>
      <c r="R116" s="114" t="s">
        <v>49</v>
      </c>
      <c r="S116" s="118" t="s">
        <v>49</v>
      </c>
    </row>
    <row r="117" spans="3:19" ht="33.75" customHeight="1">
      <c r="C117" s="29" t="s">
        <v>264</v>
      </c>
      <c r="D117" s="37" t="s">
        <v>267</v>
      </c>
      <c r="E117" s="38" t="s">
        <v>269</v>
      </c>
      <c r="F117" s="119" t="s">
        <v>39</v>
      </c>
      <c r="G117" s="114" t="s">
        <v>49</v>
      </c>
      <c r="H117" s="114" t="s">
        <v>49</v>
      </c>
      <c r="I117" s="114" t="s">
        <v>49</v>
      </c>
      <c r="J117" s="114" t="s">
        <v>49</v>
      </c>
      <c r="K117" s="114" t="s">
        <v>49</v>
      </c>
      <c r="L117" s="114" t="s">
        <v>49</v>
      </c>
      <c r="M117" s="111">
        <v>550</v>
      </c>
      <c r="N117" s="111">
        <v>3000</v>
      </c>
      <c r="O117" s="111">
        <f t="shared" ref="O117" si="68">N117*33%</f>
        <v>990</v>
      </c>
      <c r="P117" s="111">
        <f t="shared" ref="P117" si="69">N117*33%</f>
        <v>990</v>
      </c>
      <c r="Q117" s="111">
        <f t="shared" ref="Q117" si="70">N117*34%</f>
        <v>1020.0000000000001</v>
      </c>
      <c r="R117" s="111">
        <f t="shared" ref="R117" si="71">SUM(N117-150)</f>
        <v>2850</v>
      </c>
      <c r="S117" s="110">
        <f t="shared" si="52"/>
        <v>100</v>
      </c>
    </row>
    <row r="118" spans="3:19" ht="59.25" customHeight="1">
      <c r="C118" s="29" t="s">
        <v>264</v>
      </c>
      <c r="D118" s="37" t="s">
        <v>268</v>
      </c>
      <c r="E118" s="38" t="s">
        <v>292</v>
      </c>
      <c r="F118" s="108" t="s">
        <v>48</v>
      </c>
      <c r="G118" s="114" t="s">
        <v>49</v>
      </c>
      <c r="H118" s="114" t="s">
        <v>49</v>
      </c>
      <c r="I118" s="114" t="s">
        <v>49</v>
      </c>
      <c r="J118" s="114" t="s">
        <v>49</v>
      </c>
      <c r="K118" s="114" t="s">
        <v>49</v>
      </c>
      <c r="L118" s="114" t="s">
        <v>49</v>
      </c>
      <c r="M118" s="111">
        <v>550</v>
      </c>
      <c r="N118" s="111">
        <v>5300</v>
      </c>
      <c r="O118" s="111">
        <f>N118*33%</f>
        <v>1749</v>
      </c>
      <c r="P118" s="111">
        <f>N118*33%</f>
        <v>1749</v>
      </c>
      <c r="Q118" s="111">
        <f>N118*34%</f>
        <v>1802.0000000000002</v>
      </c>
      <c r="R118" s="111">
        <f>SUM(N118-150)</f>
        <v>5150</v>
      </c>
      <c r="S118" s="110">
        <f t="shared" si="52"/>
        <v>176.66666666666666</v>
      </c>
    </row>
    <row r="119" spans="3:19" ht="33.75" customHeight="1">
      <c r="C119" s="29" t="s">
        <v>264</v>
      </c>
      <c r="D119" s="37" t="s">
        <v>270</v>
      </c>
      <c r="E119" s="38" t="s">
        <v>272</v>
      </c>
      <c r="F119" s="40" t="s">
        <v>168</v>
      </c>
      <c r="G119" s="111">
        <v>3400</v>
      </c>
      <c r="H119" s="111">
        <f t="shared" ref="H119" si="72">G119*33%</f>
        <v>1122</v>
      </c>
      <c r="I119" s="111">
        <f t="shared" ref="I119" si="73">G119*33%</f>
        <v>1122</v>
      </c>
      <c r="J119" s="111">
        <f t="shared" ref="J119" si="74">G119*34%</f>
        <v>1156</v>
      </c>
      <c r="K119" s="111">
        <f t="shared" ref="K119" si="75">SUM(G119-150)</f>
        <v>3250</v>
      </c>
      <c r="L119" s="117">
        <f t="shared" si="66"/>
        <v>113.33333333333333</v>
      </c>
      <c r="M119" s="111">
        <v>550</v>
      </c>
      <c r="N119" s="114" t="s">
        <v>49</v>
      </c>
      <c r="O119" s="114" t="s">
        <v>49</v>
      </c>
      <c r="P119" s="114" t="s">
        <v>49</v>
      </c>
      <c r="Q119" s="114" t="s">
        <v>49</v>
      </c>
      <c r="R119" s="114" t="s">
        <v>49</v>
      </c>
      <c r="S119" s="118" t="s">
        <v>49</v>
      </c>
    </row>
    <row r="120" spans="3:19" ht="33.75" customHeight="1">
      <c r="C120" s="29" t="s">
        <v>264</v>
      </c>
      <c r="D120" s="37" t="s">
        <v>271</v>
      </c>
      <c r="E120" s="38" t="s">
        <v>274</v>
      </c>
      <c r="F120" s="40" t="s">
        <v>47</v>
      </c>
      <c r="G120" s="114" t="s">
        <v>49</v>
      </c>
      <c r="H120" s="114" t="s">
        <v>49</v>
      </c>
      <c r="I120" s="114" t="s">
        <v>49</v>
      </c>
      <c r="J120" s="114" t="s">
        <v>49</v>
      </c>
      <c r="K120" s="114" t="s">
        <v>49</v>
      </c>
      <c r="L120" s="114" t="s">
        <v>49</v>
      </c>
      <c r="M120" s="111">
        <v>550</v>
      </c>
      <c r="N120" s="111">
        <v>2800</v>
      </c>
      <c r="O120" s="111">
        <f>N120*33%</f>
        <v>924</v>
      </c>
      <c r="P120" s="111">
        <f>N120*33%</f>
        <v>924</v>
      </c>
      <c r="Q120" s="111">
        <f>N120*34%</f>
        <v>952.00000000000011</v>
      </c>
      <c r="R120" s="111">
        <f>SUM(N120-150)</f>
        <v>2650</v>
      </c>
      <c r="S120" s="110">
        <f t="shared" si="52"/>
        <v>93.333333333333329</v>
      </c>
    </row>
    <row r="121" spans="3:19" ht="33.75" customHeight="1" thickBot="1">
      <c r="C121" s="30" t="s">
        <v>264</v>
      </c>
      <c r="D121" s="72" t="s">
        <v>273</v>
      </c>
      <c r="E121" s="115" t="s">
        <v>291</v>
      </c>
      <c r="F121" s="120" t="s">
        <v>48</v>
      </c>
      <c r="G121" s="121" t="s">
        <v>49</v>
      </c>
      <c r="H121" s="121" t="s">
        <v>49</v>
      </c>
      <c r="I121" s="121" t="s">
        <v>49</v>
      </c>
      <c r="J121" s="121" t="s">
        <v>49</v>
      </c>
      <c r="K121" s="121" t="s">
        <v>49</v>
      </c>
      <c r="L121" s="121" t="s">
        <v>49</v>
      </c>
      <c r="M121" s="111">
        <v>550</v>
      </c>
      <c r="N121" s="162">
        <v>2900</v>
      </c>
      <c r="O121" s="162">
        <f>N121*33%</f>
        <v>957</v>
      </c>
      <c r="P121" s="162">
        <f>N121*33%</f>
        <v>957</v>
      </c>
      <c r="Q121" s="162">
        <f>N121*34%</f>
        <v>986.00000000000011</v>
      </c>
      <c r="R121" s="162">
        <f>SUM(N121-150)</f>
        <v>2750</v>
      </c>
      <c r="S121" s="102">
        <f t="shared" si="52"/>
        <v>96.666666666666671</v>
      </c>
    </row>
    <row r="122" spans="3:19" ht="33.75" customHeight="1">
      <c r="C122" s="123" t="s">
        <v>192</v>
      </c>
      <c r="D122" s="124" t="s">
        <v>275</v>
      </c>
      <c r="E122" s="164" t="s">
        <v>194</v>
      </c>
      <c r="F122" s="165" t="s">
        <v>47</v>
      </c>
      <c r="G122" s="166" t="s">
        <v>49</v>
      </c>
      <c r="H122" s="166" t="s">
        <v>49</v>
      </c>
      <c r="I122" s="166" t="s">
        <v>49</v>
      </c>
      <c r="J122" s="166" t="s">
        <v>49</v>
      </c>
      <c r="K122" s="166" t="s">
        <v>49</v>
      </c>
      <c r="L122" s="166" t="s">
        <v>49</v>
      </c>
      <c r="M122" s="167">
        <v>500</v>
      </c>
      <c r="N122" s="125">
        <v>3100</v>
      </c>
      <c r="O122" s="125">
        <f>N122*33%</f>
        <v>1023</v>
      </c>
      <c r="P122" s="125">
        <f>N122*33%</f>
        <v>1023</v>
      </c>
      <c r="Q122" s="125">
        <f>N122*34%</f>
        <v>1054</v>
      </c>
      <c r="R122" s="125">
        <v>2750</v>
      </c>
      <c r="S122" s="126">
        <f t="shared" si="52"/>
        <v>103.33333333333333</v>
      </c>
    </row>
    <row r="123" spans="3:19" ht="33.75" customHeight="1">
      <c r="C123" s="67" t="s">
        <v>192</v>
      </c>
      <c r="D123" s="37" t="s">
        <v>193</v>
      </c>
      <c r="E123" s="103" t="s">
        <v>196</v>
      </c>
      <c r="F123" s="69" t="s">
        <v>48</v>
      </c>
      <c r="G123" s="46" t="s">
        <v>49</v>
      </c>
      <c r="H123" s="46" t="s">
        <v>49</v>
      </c>
      <c r="I123" s="46" t="s">
        <v>49</v>
      </c>
      <c r="J123" s="46" t="s">
        <v>49</v>
      </c>
      <c r="K123" s="46" t="s">
        <v>49</v>
      </c>
      <c r="L123" s="46" t="s">
        <v>49</v>
      </c>
      <c r="M123" s="35">
        <v>500</v>
      </c>
      <c r="N123" s="34">
        <v>3100</v>
      </c>
      <c r="O123" s="34">
        <f>N123*33%</f>
        <v>1023</v>
      </c>
      <c r="P123" s="34">
        <f>N123*33%</f>
        <v>1023</v>
      </c>
      <c r="Q123" s="34">
        <f>N123*34%</f>
        <v>1054</v>
      </c>
      <c r="R123" s="34">
        <f t="shared" ref="R123:R144" si="76">SUM(N123-150)</f>
        <v>2950</v>
      </c>
      <c r="S123" s="104">
        <f t="shared" si="52"/>
        <v>103.33333333333333</v>
      </c>
    </row>
    <row r="124" spans="3:19" ht="33.75" customHeight="1">
      <c r="C124" s="67" t="s">
        <v>192</v>
      </c>
      <c r="D124" s="39" t="s">
        <v>195</v>
      </c>
      <c r="E124" s="105" t="s">
        <v>198</v>
      </c>
      <c r="F124" s="70" t="s">
        <v>47</v>
      </c>
      <c r="G124" s="45" t="s">
        <v>49</v>
      </c>
      <c r="H124" s="45" t="s">
        <v>49</v>
      </c>
      <c r="I124" s="45" t="s">
        <v>49</v>
      </c>
      <c r="J124" s="45" t="s">
        <v>49</v>
      </c>
      <c r="K124" s="45" t="s">
        <v>49</v>
      </c>
      <c r="L124" s="45" t="s">
        <v>49</v>
      </c>
      <c r="M124" s="35">
        <v>550</v>
      </c>
      <c r="N124" s="34">
        <v>4300</v>
      </c>
      <c r="O124" s="34">
        <f t="shared" ref="O124:O142" si="77">N124*33%</f>
        <v>1419</v>
      </c>
      <c r="P124" s="34">
        <f t="shared" ref="P124:P142" si="78">N124*33%</f>
        <v>1419</v>
      </c>
      <c r="Q124" s="34">
        <f t="shared" ref="Q124:Q137" si="79">N124*34%</f>
        <v>1462</v>
      </c>
      <c r="R124" s="34">
        <f t="shared" si="76"/>
        <v>4150</v>
      </c>
      <c r="S124" s="104">
        <f t="shared" si="52"/>
        <v>143.33333333333334</v>
      </c>
    </row>
    <row r="125" spans="3:19" ht="33.75" customHeight="1">
      <c r="C125" s="67" t="s">
        <v>192</v>
      </c>
      <c r="D125" s="37" t="s">
        <v>197</v>
      </c>
      <c r="E125" s="105" t="s">
        <v>198</v>
      </c>
      <c r="F125" s="69" t="s">
        <v>48</v>
      </c>
      <c r="G125" s="45" t="s">
        <v>49</v>
      </c>
      <c r="H125" s="45" t="s">
        <v>49</v>
      </c>
      <c r="I125" s="45" t="s">
        <v>49</v>
      </c>
      <c r="J125" s="45" t="s">
        <v>49</v>
      </c>
      <c r="K125" s="45" t="s">
        <v>49</v>
      </c>
      <c r="L125" s="45" t="s">
        <v>49</v>
      </c>
      <c r="M125" s="35">
        <v>550</v>
      </c>
      <c r="N125" s="34">
        <v>4600</v>
      </c>
      <c r="O125" s="34">
        <f t="shared" si="77"/>
        <v>1518</v>
      </c>
      <c r="P125" s="34">
        <f t="shared" si="78"/>
        <v>1518</v>
      </c>
      <c r="Q125" s="34">
        <f t="shared" si="79"/>
        <v>1564</v>
      </c>
      <c r="R125" s="34">
        <f t="shared" si="76"/>
        <v>4450</v>
      </c>
      <c r="S125" s="104">
        <f t="shared" si="52"/>
        <v>153.33333333333334</v>
      </c>
    </row>
    <row r="126" spans="3:19" ht="33.75" customHeight="1">
      <c r="C126" s="67" t="s">
        <v>192</v>
      </c>
      <c r="D126" s="39" t="s">
        <v>199</v>
      </c>
      <c r="E126" s="105" t="s">
        <v>201</v>
      </c>
      <c r="F126" s="70" t="s">
        <v>47</v>
      </c>
      <c r="G126" s="45" t="s">
        <v>49</v>
      </c>
      <c r="H126" s="45" t="s">
        <v>49</v>
      </c>
      <c r="I126" s="45" t="s">
        <v>49</v>
      </c>
      <c r="J126" s="45" t="s">
        <v>49</v>
      </c>
      <c r="K126" s="45" t="s">
        <v>49</v>
      </c>
      <c r="L126" s="45" t="s">
        <v>49</v>
      </c>
      <c r="M126" s="35">
        <v>550</v>
      </c>
      <c r="N126" s="34">
        <v>3600</v>
      </c>
      <c r="O126" s="34">
        <f t="shared" si="77"/>
        <v>1188</v>
      </c>
      <c r="P126" s="34">
        <f t="shared" si="78"/>
        <v>1188</v>
      </c>
      <c r="Q126" s="34">
        <f t="shared" si="79"/>
        <v>1224</v>
      </c>
      <c r="R126" s="34">
        <f t="shared" si="76"/>
        <v>3450</v>
      </c>
      <c r="S126" s="104">
        <f t="shared" si="52"/>
        <v>120</v>
      </c>
    </row>
    <row r="127" spans="3:19" ht="33.75" customHeight="1">
      <c r="C127" s="67" t="s">
        <v>192</v>
      </c>
      <c r="D127" s="37" t="s">
        <v>200</v>
      </c>
      <c r="E127" s="105" t="s">
        <v>201</v>
      </c>
      <c r="F127" s="69" t="s">
        <v>48</v>
      </c>
      <c r="G127" s="45" t="s">
        <v>49</v>
      </c>
      <c r="H127" s="45" t="s">
        <v>49</v>
      </c>
      <c r="I127" s="45" t="s">
        <v>49</v>
      </c>
      <c r="J127" s="45" t="s">
        <v>49</v>
      </c>
      <c r="K127" s="45" t="s">
        <v>49</v>
      </c>
      <c r="L127" s="45" t="s">
        <v>49</v>
      </c>
      <c r="M127" s="35">
        <v>500</v>
      </c>
      <c r="N127" s="34">
        <v>3200</v>
      </c>
      <c r="O127" s="34">
        <f t="shared" si="77"/>
        <v>1056</v>
      </c>
      <c r="P127" s="34">
        <f t="shared" si="78"/>
        <v>1056</v>
      </c>
      <c r="Q127" s="34">
        <f t="shared" si="79"/>
        <v>1088</v>
      </c>
      <c r="R127" s="34">
        <f t="shared" si="76"/>
        <v>3050</v>
      </c>
      <c r="S127" s="104">
        <f t="shared" si="52"/>
        <v>106.66666666666667</v>
      </c>
    </row>
    <row r="128" spans="3:19" ht="33.75" customHeight="1">
      <c r="C128" s="67" t="s">
        <v>192</v>
      </c>
      <c r="D128" s="39" t="s">
        <v>202</v>
      </c>
      <c r="E128" s="103" t="s">
        <v>204</v>
      </c>
      <c r="F128" s="70" t="s">
        <v>47</v>
      </c>
      <c r="G128" s="45" t="s">
        <v>49</v>
      </c>
      <c r="H128" s="45" t="s">
        <v>49</v>
      </c>
      <c r="I128" s="45" t="s">
        <v>49</v>
      </c>
      <c r="J128" s="45" t="s">
        <v>49</v>
      </c>
      <c r="K128" s="45" t="s">
        <v>49</v>
      </c>
      <c r="L128" s="45" t="s">
        <v>49</v>
      </c>
      <c r="M128" s="35">
        <v>500</v>
      </c>
      <c r="N128" s="34">
        <v>3100</v>
      </c>
      <c r="O128" s="34">
        <f t="shared" si="77"/>
        <v>1023</v>
      </c>
      <c r="P128" s="34">
        <f t="shared" si="78"/>
        <v>1023</v>
      </c>
      <c r="Q128" s="34">
        <f t="shared" si="79"/>
        <v>1054</v>
      </c>
      <c r="R128" s="34">
        <f t="shared" si="76"/>
        <v>2950</v>
      </c>
      <c r="S128" s="104">
        <f t="shared" si="52"/>
        <v>103.33333333333333</v>
      </c>
    </row>
    <row r="129" spans="3:19" ht="33.75" customHeight="1">
      <c r="C129" s="67" t="s">
        <v>192</v>
      </c>
      <c r="D129" s="37" t="s">
        <v>203</v>
      </c>
      <c r="E129" s="103" t="s">
        <v>206</v>
      </c>
      <c r="F129" s="69" t="s">
        <v>48</v>
      </c>
      <c r="G129" s="45" t="s">
        <v>49</v>
      </c>
      <c r="H129" s="45" t="s">
        <v>49</v>
      </c>
      <c r="I129" s="45" t="s">
        <v>49</v>
      </c>
      <c r="J129" s="45" t="s">
        <v>49</v>
      </c>
      <c r="K129" s="45" t="s">
        <v>49</v>
      </c>
      <c r="L129" s="45" t="s">
        <v>49</v>
      </c>
      <c r="M129" s="35">
        <v>500</v>
      </c>
      <c r="N129" s="34">
        <v>3100</v>
      </c>
      <c r="O129" s="34">
        <f t="shared" si="77"/>
        <v>1023</v>
      </c>
      <c r="P129" s="34">
        <f t="shared" si="78"/>
        <v>1023</v>
      </c>
      <c r="Q129" s="34">
        <f t="shared" si="79"/>
        <v>1054</v>
      </c>
      <c r="R129" s="34">
        <f t="shared" si="76"/>
        <v>2950</v>
      </c>
      <c r="S129" s="104">
        <f t="shared" si="52"/>
        <v>103.33333333333333</v>
      </c>
    </row>
    <row r="130" spans="3:19" ht="33.75" customHeight="1">
      <c r="C130" s="67" t="s">
        <v>192</v>
      </c>
      <c r="D130" s="39" t="s">
        <v>205</v>
      </c>
      <c r="E130" s="105" t="s">
        <v>208</v>
      </c>
      <c r="F130" s="70" t="s">
        <v>168</v>
      </c>
      <c r="G130" s="45" t="s">
        <v>49</v>
      </c>
      <c r="H130" s="45" t="s">
        <v>49</v>
      </c>
      <c r="I130" s="45" t="s">
        <v>49</v>
      </c>
      <c r="J130" s="45" t="s">
        <v>49</v>
      </c>
      <c r="K130" s="45" t="s">
        <v>49</v>
      </c>
      <c r="L130" s="45" t="s">
        <v>49</v>
      </c>
      <c r="M130" s="35">
        <v>550</v>
      </c>
      <c r="N130" s="34">
        <v>3800</v>
      </c>
      <c r="O130" s="34">
        <f t="shared" si="77"/>
        <v>1254</v>
      </c>
      <c r="P130" s="34">
        <f t="shared" si="78"/>
        <v>1254</v>
      </c>
      <c r="Q130" s="34">
        <f t="shared" si="79"/>
        <v>1292</v>
      </c>
      <c r="R130" s="34">
        <f t="shared" si="76"/>
        <v>3650</v>
      </c>
      <c r="S130" s="104">
        <f t="shared" si="52"/>
        <v>126.66666666666667</v>
      </c>
    </row>
    <row r="131" spans="3:19" ht="33.75" customHeight="1">
      <c r="C131" s="67" t="s">
        <v>192</v>
      </c>
      <c r="D131" s="37" t="s">
        <v>207</v>
      </c>
      <c r="E131" s="105" t="s">
        <v>210</v>
      </c>
      <c r="F131" s="70" t="s">
        <v>47</v>
      </c>
      <c r="G131" s="45" t="s">
        <v>49</v>
      </c>
      <c r="H131" s="45" t="s">
        <v>49</v>
      </c>
      <c r="I131" s="45" t="s">
        <v>49</v>
      </c>
      <c r="J131" s="45" t="s">
        <v>49</v>
      </c>
      <c r="K131" s="45" t="s">
        <v>49</v>
      </c>
      <c r="L131" s="45" t="s">
        <v>49</v>
      </c>
      <c r="M131" s="35">
        <v>550</v>
      </c>
      <c r="N131" s="34">
        <v>4400</v>
      </c>
      <c r="O131" s="34">
        <f t="shared" si="77"/>
        <v>1452</v>
      </c>
      <c r="P131" s="34">
        <f t="shared" si="78"/>
        <v>1452</v>
      </c>
      <c r="Q131" s="34">
        <f t="shared" si="79"/>
        <v>1496</v>
      </c>
      <c r="R131" s="34">
        <f t="shared" si="76"/>
        <v>4250</v>
      </c>
      <c r="S131" s="104">
        <f t="shared" si="52"/>
        <v>146.66666666666666</v>
      </c>
    </row>
    <row r="132" spans="3:19" ht="33.75" customHeight="1">
      <c r="C132" s="67" t="s">
        <v>192</v>
      </c>
      <c r="D132" s="39" t="s">
        <v>209</v>
      </c>
      <c r="E132" s="103" t="s">
        <v>210</v>
      </c>
      <c r="F132" s="70" t="s">
        <v>39</v>
      </c>
      <c r="G132" s="46" t="s">
        <v>49</v>
      </c>
      <c r="H132" s="46" t="s">
        <v>49</v>
      </c>
      <c r="I132" s="46" t="s">
        <v>49</v>
      </c>
      <c r="J132" s="46" t="s">
        <v>49</v>
      </c>
      <c r="K132" s="46" t="s">
        <v>49</v>
      </c>
      <c r="L132" s="46" t="s">
        <v>49</v>
      </c>
      <c r="M132" s="35">
        <v>550</v>
      </c>
      <c r="N132" s="34">
        <v>3800</v>
      </c>
      <c r="O132" s="34">
        <f t="shared" si="77"/>
        <v>1254</v>
      </c>
      <c r="P132" s="34">
        <f t="shared" si="78"/>
        <v>1254</v>
      </c>
      <c r="Q132" s="34">
        <f t="shared" si="79"/>
        <v>1292</v>
      </c>
      <c r="R132" s="34">
        <f t="shared" si="76"/>
        <v>3650</v>
      </c>
      <c r="S132" s="48">
        <f t="shared" si="52"/>
        <v>126.66666666666667</v>
      </c>
    </row>
    <row r="133" spans="3:19" ht="33.75" customHeight="1">
      <c r="C133" s="67" t="s">
        <v>192</v>
      </c>
      <c r="D133" s="37" t="s">
        <v>211</v>
      </c>
      <c r="E133" s="103" t="s">
        <v>213</v>
      </c>
      <c r="F133" s="70" t="s">
        <v>168</v>
      </c>
      <c r="G133" s="34">
        <v>3100</v>
      </c>
      <c r="H133" s="34">
        <f t="shared" ref="H133:H136" si="80">G133*33%</f>
        <v>1023</v>
      </c>
      <c r="I133" s="34">
        <f t="shared" ref="I133:I136" si="81">G133*33%</f>
        <v>1023</v>
      </c>
      <c r="J133" s="34">
        <f t="shared" ref="J133:J136" si="82">G133*34%</f>
        <v>1054</v>
      </c>
      <c r="K133" s="34">
        <f t="shared" ref="K133:K136" si="83">SUM(G133-150)</f>
        <v>2950</v>
      </c>
      <c r="L133" s="171">
        <f t="shared" ref="L133:L136" si="84">G133/30</f>
        <v>103.33333333333333</v>
      </c>
      <c r="M133" s="170">
        <v>500</v>
      </c>
      <c r="N133" s="49" t="s">
        <v>49</v>
      </c>
      <c r="O133" s="49" t="s">
        <v>49</v>
      </c>
      <c r="P133" s="49" t="s">
        <v>49</v>
      </c>
      <c r="Q133" s="49" t="s">
        <v>49</v>
      </c>
      <c r="R133" s="49" t="s">
        <v>49</v>
      </c>
      <c r="S133" s="106" t="s">
        <v>49</v>
      </c>
    </row>
    <row r="134" spans="3:19" ht="33.75" customHeight="1">
      <c r="C134" s="67" t="s">
        <v>192</v>
      </c>
      <c r="D134" s="39" t="s">
        <v>212</v>
      </c>
      <c r="E134" s="103" t="s">
        <v>215</v>
      </c>
      <c r="F134" s="70" t="s">
        <v>47</v>
      </c>
      <c r="G134" s="34">
        <v>3150</v>
      </c>
      <c r="H134" s="34">
        <f t="shared" si="80"/>
        <v>1039.5</v>
      </c>
      <c r="I134" s="34">
        <f t="shared" si="81"/>
        <v>1039.5</v>
      </c>
      <c r="J134" s="34">
        <f t="shared" si="82"/>
        <v>1071</v>
      </c>
      <c r="K134" s="34">
        <f t="shared" si="83"/>
        <v>3000</v>
      </c>
      <c r="L134" s="172">
        <f t="shared" si="84"/>
        <v>105</v>
      </c>
      <c r="M134" s="170">
        <v>500</v>
      </c>
      <c r="N134" s="49" t="s">
        <v>49</v>
      </c>
      <c r="O134" s="49" t="s">
        <v>49</v>
      </c>
      <c r="P134" s="49" t="s">
        <v>49</v>
      </c>
      <c r="Q134" s="49" t="s">
        <v>49</v>
      </c>
      <c r="R134" s="49" t="s">
        <v>49</v>
      </c>
      <c r="S134" s="106" t="s">
        <v>49</v>
      </c>
    </row>
    <row r="135" spans="3:19" ht="33.75" customHeight="1">
      <c r="C135" s="67" t="s">
        <v>192</v>
      </c>
      <c r="D135" s="37" t="s">
        <v>214</v>
      </c>
      <c r="E135" s="103" t="s">
        <v>217</v>
      </c>
      <c r="F135" s="69" t="s">
        <v>48</v>
      </c>
      <c r="G135" s="34">
        <v>3100</v>
      </c>
      <c r="H135" s="34">
        <f t="shared" si="80"/>
        <v>1023</v>
      </c>
      <c r="I135" s="34">
        <f t="shared" si="81"/>
        <v>1023</v>
      </c>
      <c r="J135" s="34">
        <f t="shared" si="82"/>
        <v>1054</v>
      </c>
      <c r="K135" s="34">
        <f t="shared" si="83"/>
        <v>2950</v>
      </c>
      <c r="L135" s="172">
        <f t="shared" si="84"/>
        <v>103.33333333333333</v>
      </c>
      <c r="M135" s="170">
        <v>500</v>
      </c>
      <c r="N135" s="49" t="s">
        <v>49</v>
      </c>
      <c r="O135" s="49" t="s">
        <v>49</v>
      </c>
      <c r="P135" s="49" t="s">
        <v>49</v>
      </c>
      <c r="Q135" s="49" t="s">
        <v>49</v>
      </c>
      <c r="R135" s="49" t="s">
        <v>49</v>
      </c>
      <c r="S135" s="106" t="s">
        <v>49</v>
      </c>
    </row>
    <row r="136" spans="3:19" ht="33.75" customHeight="1">
      <c r="C136" s="67" t="s">
        <v>192</v>
      </c>
      <c r="D136" s="39" t="s">
        <v>216</v>
      </c>
      <c r="E136" s="103" t="s">
        <v>219</v>
      </c>
      <c r="F136" s="70" t="s">
        <v>168</v>
      </c>
      <c r="G136" s="34">
        <v>3800</v>
      </c>
      <c r="H136" s="34">
        <f t="shared" si="80"/>
        <v>1254</v>
      </c>
      <c r="I136" s="34">
        <f t="shared" si="81"/>
        <v>1254</v>
      </c>
      <c r="J136" s="34">
        <f t="shared" si="82"/>
        <v>1292</v>
      </c>
      <c r="K136" s="34">
        <f t="shared" si="83"/>
        <v>3650</v>
      </c>
      <c r="L136" s="172">
        <f t="shared" si="84"/>
        <v>126.66666666666667</v>
      </c>
      <c r="M136" s="170">
        <v>500</v>
      </c>
      <c r="N136" s="50" t="s">
        <v>49</v>
      </c>
      <c r="O136" s="50" t="s">
        <v>49</v>
      </c>
      <c r="P136" s="50" t="s">
        <v>49</v>
      </c>
      <c r="Q136" s="50" t="s">
        <v>49</v>
      </c>
      <c r="R136" s="50" t="s">
        <v>49</v>
      </c>
      <c r="S136" s="106" t="s">
        <v>49</v>
      </c>
    </row>
    <row r="137" spans="3:19" ht="33.75" customHeight="1">
      <c r="C137" s="67" t="s">
        <v>192</v>
      </c>
      <c r="D137" s="37" t="s">
        <v>218</v>
      </c>
      <c r="E137" s="105" t="s">
        <v>221</v>
      </c>
      <c r="F137" s="70" t="s">
        <v>47</v>
      </c>
      <c r="G137" s="45" t="s">
        <v>49</v>
      </c>
      <c r="H137" s="45" t="s">
        <v>49</v>
      </c>
      <c r="I137" s="45" t="s">
        <v>49</v>
      </c>
      <c r="J137" s="45" t="s">
        <v>49</v>
      </c>
      <c r="K137" s="45" t="s">
        <v>49</v>
      </c>
      <c r="L137" s="45" t="s">
        <v>49</v>
      </c>
      <c r="M137" s="35">
        <v>550</v>
      </c>
      <c r="N137" s="34">
        <v>3600</v>
      </c>
      <c r="O137" s="34">
        <f t="shared" si="77"/>
        <v>1188</v>
      </c>
      <c r="P137" s="34">
        <f t="shared" si="78"/>
        <v>1188</v>
      </c>
      <c r="Q137" s="34">
        <f t="shared" si="79"/>
        <v>1224</v>
      </c>
      <c r="R137" s="34">
        <f t="shared" si="76"/>
        <v>3450</v>
      </c>
      <c r="S137" s="104">
        <f t="shared" si="52"/>
        <v>120</v>
      </c>
    </row>
    <row r="138" spans="3:19" ht="33.75" customHeight="1">
      <c r="C138" s="67" t="s">
        <v>192</v>
      </c>
      <c r="D138" s="39" t="s">
        <v>220</v>
      </c>
      <c r="E138" s="105" t="s">
        <v>221</v>
      </c>
      <c r="F138" s="69" t="s">
        <v>39</v>
      </c>
      <c r="G138" s="45" t="s">
        <v>49</v>
      </c>
      <c r="H138" s="45" t="s">
        <v>49</v>
      </c>
      <c r="I138" s="45" t="s">
        <v>49</v>
      </c>
      <c r="J138" s="45" t="s">
        <v>49</v>
      </c>
      <c r="K138" s="45" t="s">
        <v>49</v>
      </c>
      <c r="L138" s="45" t="s">
        <v>49</v>
      </c>
      <c r="M138" s="35">
        <v>550</v>
      </c>
      <c r="N138" s="34">
        <v>3200</v>
      </c>
      <c r="O138" s="34">
        <f t="shared" si="77"/>
        <v>1056</v>
      </c>
      <c r="P138" s="34">
        <f t="shared" si="78"/>
        <v>1056</v>
      </c>
      <c r="Q138" s="34">
        <f>N138*34%</f>
        <v>1088</v>
      </c>
      <c r="R138" s="34">
        <f t="shared" si="76"/>
        <v>3050</v>
      </c>
      <c r="S138" s="104">
        <f t="shared" si="52"/>
        <v>106.66666666666667</v>
      </c>
    </row>
    <row r="139" spans="3:19" ht="33.75" customHeight="1">
      <c r="C139" s="67" t="s">
        <v>192</v>
      </c>
      <c r="D139" s="37" t="s">
        <v>222</v>
      </c>
      <c r="E139" s="105" t="s">
        <v>224</v>
      </c>
      <c r="F139" s="69" t="s">
        <v>38</v>
      </c>
      <c r="G139" s="45" t="s">
        <v>49</v>
      </c>
      <c r="H139" s="45" t="s">
        <v>49</v>
      </c>
      <c r="I139" s="45" t="s">
        <v>49</v>
      </c>
      <c r="J139" s="45" t="s">
        <v>49</v>
      </c>
      <c r="K139" s="45" t="s">
        <v>49</v>
      </c>
      <c r="L139" s="45" t="s">
        <v>49</v>
      </c>
      <c r="M139" s="35">
        <v>500</v>
      </c>
      <c r="N139" s="34">
        <v>3100</v>
      </c>
      <c r="O139" s="34">
        <f t="shared" si="77"/>
        <v>1023</v>
      </c>
      <c r="P139" s="34">
        <f t="shared" si="78"/>
        <v>1023</v>
      </c>
      <c r="Q139" s="34">
        <f>N139*34%</f>
        <v>1054</v>
      </c>
      <c r="R139" s="34">
        <f t="shared" si="76"/>
        <v>2950</v>
      </c>
      <c r="S139" s="104">
        <f t="shared" si="52"/>
        <v>103.33333333333333</v>
      </c>
    </row>
    <row r="140" spans="3:19" ht="33.75" customHeight="1" thickBot="1">
      <c r="C140" s="141" t="s">
        <v>192</v>
      </c>
      <c r="D140" s="142" t="s">
        <v>223</v>
      </c>
      <c r="E140" s="173" t="s">
        <v>226</v>
      </c>
      <c r="F140" s="174" t="s">
        <v>38</v>
      </c>
      <c r="G140" s="175" t="s">
        <v>49</v>
      </c>
      <c r="H140" s="175" t="s">
        <v>49</v>
      </c>
      <c r="I140" s="175" t="s">
        <v>49</v>
      </c>
      <c r="J140" s="175" t="s">
        <v>49</v>
      </c>
      <c r="K140" s="175" t="s">
        <v>49</v>
      </c>
      <c r="L140" s="175" t="s">
        <v>49</v>
      </c>
      <c r="M140" s="176">
        <v>500</v>
      </c>
      <c r="N140" s="148">
        <v>3100</v>
      </c>
      <c r="O140" s="148">
        <f>N140*33%</f>
        <v>1023</v>
      </c>
      <c r="P140" s="148">
        <f t="shared" si="78"/>
        <v>1023</v>
      </c>
      <c r="Q140" s="148">
        <f>N140*34%</f>
        <v>1054</v>
      </c>
      <c r="R140" s="148">
        <f t="shared" si="76"/>
        <v>2950</v>
      </c>
      <c r="S140" s="153">
        <f t="shared" si="52"/>
        <v>103.33333333333333</v>
      </c>
    </row>
    <row r="141" spans="3:19" ht="33.75" customHeight="1">
      <c r="C141" s="127" t="s">
        <v>276</v>
      </c>
      <c r="D141" s="124" t="s">
        <v>225</v>
      </c>
      <c r="E141" s="128" t="s">
        <v>277</v>
      </c>
      <c r="F141" s="129" t="s">
        <v>47</v>
      </c>
      <c r="G141" s="130" t="s">
        <v>49</v>
      </c>
      <c r="H141" s="130" t="s">
        <v>49</v>
      </c>
      <c r="I141" s="130" t="s">
        <v>49</v>
      </c>
      <c r="J141" s="130" t="s">
        <v>49</v>
      </c>
      <c r="K141" s="130" t="s">
        <v>49</v>
      </c>
      <c r="L141" s="130" t="s">
        <v>49</v>
      </c>
      <c r="M141" s="140">
        <v>445</v>
      </c>
      <c r="N141" s="131">
        <v>1850</v>
      </c>
      <c r="O141" s="131">
        <f t="shared" si="77"/>
        <v>610.5</v>
      </c>
      <c r="P141" s="131">
        <f t="shared" si="78"/>
        <v>610.5</v>
      </c>
      <c r="Q141" s="131">
        <f t="shared" ref="Q141:Q142" si="85">N141*34%</f>
        <v>629</v>
      </c>
      <c r="R141" s="131">
        <f t="shared" si="76"/>
        <v>1700</v>
      </c>
      <c r="S141" s="126">
        <f t="shared" si="52"/>
        <v>61.666666666666664</v>
      </c>
    </row>
    <row r="142" spans="3:19" ht="33.75" customHeight="1">
      <c r="C142" s="29" t="s">
        <v>276</v>
      </c>
      <c r="D142" s="37" t="s">
        <v>278</v>
      </c>
      <c r="E142" s="38" t="s">
        <v>277</v>
      </c>
      <c r="F142" s="40" t="s">
        <v>48</v>
      </c>
      <c r="G142" s="61" t="s">
        <v>49</v>
      </c>
      <c r="H142" s="61" t="s">
        <v>49</v>
      </c>
      <c r="I142" s="61" t="s">
        <v>49</v>
      </c>
      <c r="J142" s="61" t="s">
        <v>49</v>
      </c>
      <c r="K142" s="61" t="s">
        <v>49</v>
      </c>
      <c r="L142" s="61" t="s">
        <v>49</v>
      </c>
      <c r="M142" s="132">
        <v>445</v>
      </c>
      <c r="N142" s="111">
        <v>1850</v>
      </c>
      <c r="O142" s="111">
        <f t="shared" si="77"/>
        <v>610.5</v>
      </c>
      <c r="P142" s="111">
        <f t="shared" si="78"/>
        <v>610.5</v>
      </c>
      <c r="Q142" s="111">
        <f t="shared" si="85"/>
        <v>629</v>
      </c>
      <c r="R142" s="168">
        <f t="shared" si="76"/>
        <v>1700</v>
      </c>
      <c r="S142" s="48">
        <f t="shared" si="52"/>
        <v>61.666666666666664</v>
      </c>
    </row>
    <row r="143" spans="3:19" ht="33.75" customHeight="1">
      <c r="C143" s="29" t="s">
        <v>276</v>
      </c>
      <c r="D143" s="37" t="s">
        <v>280</v>
      </c>
      <c r="E143" s="38" t="s">
        <v>279</v>
      </c>
      <c r="F143" s="40" t="s">
        <v>168</v>
      </c>
      <c r="G143" s="111">
        <v>1850</v>
      </c>
      <c r="H143" s="111">
        <f t="shared" ref="H143" si="86">G143*33%</f>
        <v>610.5</v>
      </c>
      <c r="I143" s="111">
        <f t="shared" ref="I143" si="87">G143*33%</f>
        <v>610.5</v>
      </c>
      <c r="J143" s="111">
        <f t="shared" ref="J143" si="88">G143*34%</f>
        <v>629</v>
      </c>
      <c r="K143" s="111">
        <f t="shared" ref="K143" si="89">SUM(G143-150)</f>
        <v>1700</v>
      </c>
      <c r="L143" s="157">
        <f t="shared" ref="L143:L146" si="90">G143/30</f>
        <v>61.666666666666664</v>
      </c>
      <c r="M143" s="132">
        <v>445</v>
      </c>
      <c r="N143" s="61" t="s">
        <v>49</v>
      </c>
      <c r="O143" s="169" t="s">
        <v>49</v>
      </c>
      <c r="P143" s="169" t="s">
        <v>49</v>
      </c>
      <c r="Q143" s="169" t="s">
        <v>49</v>
      </c>
      <c r="R143" s="61" t="s">
        <v>49</v>
      </c>
      <c r="S143" s="133" t="s">
        <v>49</v>
      </c>
    </row>
    <row r="144" spans="3:19" ht="48.75" customHeight="1" thickBot="1">
      <c r="C144" s="30" t="s">
        <v>276</v>
      </c>
      <c r="D144" s="72" t="s">
        <v>282</v>
      </c>
      <c r="E144" s="115" t="s">
        <v>281</v>
      </c>
      <c r="F144" s="116" t="s">
        <v>168</v>
      </c>
      <c r="G144" s="134" t="s">
        <v>49</v>
      </c>
      <c r="H144" s="134" t="s">
        <v>49</v>
      </c>
      <c r="I144" s="134" t="s">
        <v>49</v>
      </c>
      <c r="J144" s="134" t="s">
        <v>49</v>
      </c>
      <c r="K144" s="134" t="s">
        <v>49</v>
      </c>
      <c r="L144" s="134" t="s">
        <v>49</v>
      </c>
      <c r="M144" s="122">
        <v>445</v>
      </c>
      <c r="N144" s="162">
        <v>1850</v>
      </c>
      <c r="O144" s="162">
        <f t="shared" ref="O144" si="91">N144*33%</f>
        <v>610.5</v>
      </c>
      <c r="P144" s="162">
        <f t="shared" ref="P144" si="92">N144*33%</f>
        <v>610.5</v>
      </c>
      <c r="Q144" s="162">
        <f t="shared" ref="Q144" si="93">N144*34%</f>
        <v>629</v>
      </c>
      <c r="R144" s="162">
        <f t="shared" si="76"/>
        <v>1700</v>
      </c>
      <c r="S144" s="156">
        <f t="shared" si="52"/>
        <v>61.666666666666664</v>
      </c>
    </row>
    <row r="145" spans="3:19" ht="33.75" customHeight="1">
      <c r="C145" s="123" t="s">
        <v>283</v>
      </c>
      <c r="D145" s="124" t="s">
        <v>284</v>
      </c>
      <c r="E145" s="128" t="s">
        <v>305</v>
      </c>
      <c r="F145" s="129" t="s">
        <v>47</v>
      </c>
      <c r="G145" s="131">
        <v>2710</v>
      </c>
      <c r="H145" s="131">
        <f t="shared" ref="H145:H146" si="94">G145*33%</f>
        <v>894.30000000000007</v>
      </c>
      <c r="I145" s="131">
        <f t="shared" ref="I145:I146" si="95">G145*33%</f>
        <v>894.30000000000007</v>
      </c>
      <c r="J145" s="131">
        <f t="shared" ref="J145:J146" si="96">G145*34%</f>
        <v>921.40000000000009</v>
      </c>
      <c r="K145" s="125">
        <f t="shared" ref="K145:K146" si="97">SUM(G145-150)</f>
        <v>2560</v>
      </c>
      <c r="L145" s="157">
        <f t="shared" si="90"/>
        <v>90.333333333333329</v>
      </c>
      <c r="M145" s="140">
        <v>400</v>
      </c>
      <c r="N145" s="154" t="s">
        <v>49</v>
      </c>
      <c r="O145" s="154" t="s">
        <v>49</v>
      </c>
      <c r="P145" s="154" t="s">
        <v>49</v>
      </c>
      <c r="Q145" s="154" t="s">
        <v>49</v>
      </c>
      <c r="R145" s="154" t="s">
        <v>49</v>
      </c>
      <c r="S145" s="155" t="s">
        <v>49</v>
      </c>
    </row>
    <row r="146" spans="3:19" ht="33.75" customHeight="1">
      <c r="C146" s="67" t="s">
        <v>283</v>
      </c>
      <c r="D146" s="37" t="s">
        <v>285</v>
      </c>
      <c r="E146" s="38" t="s">
        <v>304</v>
      </c>
      <c r="F146" s="108" t="s">
        <v>48</v>
      </c>
      <c r="G146" s="111">
        <v>2710</v>
      </c>
      <c r="H146" s="111">
        <f t="shared" si="94"/>
        <v>894.30000000000007</v>
      </c>
      <c r="I146" s="111">
        <f t="shared" si="95"/>
        <v>894.30000000000007</v>
      </c>
      <c r="J146" s="111">
        <f t="shared" si="96"/>
        <v>921.40000000000009</v>
      </c>
      <c r="K146" s="34">
        <f t="shared" si="97"/>
        <v>2560</v>
      </c>
      <c r="L146" s="157">
        <f t="shared" si="90"/>
        <v>90.333333333333329</v>
      </c>
      <c r="M146" s="132">
        <v>400</v>
      </c>
      <c r="N146" s="135" t="s">
        <v>49</v>
      </c>
      <c r="O146" s="135" t="s">
        <v>49</v>
      </c>
      <c r="P146" s="135" t="s">
        <v>49</v>
      </c>
      <c r="Q146" s="135" t="s">
        <v>49</v>
      </c>
      <c r="R146" s="135" t="s">
        <v>49</v>
      </c>
      <c r="S146" s="136" t="s">
        <v>49</v>
      </c>
    </row>
    <row r="147" spans="3:19" ht="48.75" customHeight="1">
      <c r="C147" s="67" t="s">
        <v>283</v>
      </c>
      <c r="D147" s="37" t="s">
        <v>286</v>
      </c>
      <c r="E147" s="38" t="s">
        <v>306</v>
      </c>
      <c r="F147" s="40" t="s">
        <v>168</v>
      </c>
      <c r="G147" s="114" t="s">
        <v>49</v>
      </c>
      <c r="H147" s="114" t="s">
        <v>49</v>
      </c>
      <c r="I147" s="114" t="s">
        <v>49</v>
      </c>
      <c r="J147" s="114" t="s">
        <v>49</v>
      </c>
      <c r="K147" s="114" t="s">
        <v>49</v>
      </c>
      <c r="L147" s="114" t="s">
        <v>49</v>
      </c>
      <c r="M147" s="132">
        <v>400</v>
      </c>
      <c r="N147" s="111">
        <v>2380</v>
      </c>
      <c r="O147" s="111">
        <f t="shared" ref="O147:O152" si="98">N147*33%</f>
        <v>785.40000000000009</v>
      </c>
      <c r="P147" s="111">
        <f t="shared" ref="P147:P152" si="99">N147*33%</f>
        <v>785.40000000000009</v>
      </c>
      <c r="Q147" s="111">
        <f t="shared" ref="Q147:Q152" si="100">N147*34%</f>
        <v>809.2</v>
      </c>
      <c r="R147" s="34">
        <f t="shared" ref="R147:R150" si="101">SUM(N147-150)</f>
        <v>2230</v>
      </c>
      <c r="S147" s="104">
        <f t="shared" ref="S147:S152" si="102">N147/30</f>
        <v>79.333333333333329</v>
      </c>
    </row>
    <row r="148" spans="3:19" ht="33.75" customHeight="1">
      <c r="C148" s="67" t="s">
        <v>283</v>
      </c>
      <c r="D148" s="37" t="s">
        <v>287</v>
      </c>
      <c r="E148" s="38" t="s">
        <v>309</v>
      </c>
      <c r="F148" s="40" t="s">
        <v>47</v>
      </c>
      <c r="G148" s="114" t="s">
        <v>49</v>
      </c>
      <c r="H148" s="114" t="s">
        <v>49</v>
      </c>
      <c r="I148" s="114" t="s">
        <v>49</v>
      </c>
      <c r="J148" s="114" t="s">
        <v>49</v>
      </c>
      <c r="K148" s="114" t="s">
        <v>49</v>
      </c>
      <c r="L148" s="114" t="s">
        <v>49</v>
      </c>
      <c r="M148" s="132">
        <v>400</v>
      </c>
      <c r="N148" s="111">
        <v>2380</v>
      </c>
      <c r="O148" s="111">
        <f t="shared" si="98"/>
        <v>785.40000000000009</v>
      </c>
      <c r="P148" s="111">
        <f t="shared" si="99"/>
        <v>785.40000000000009</v>
      </c>
      <c r="Q148" s="111">
        <f t="shared" si="100"/>
        <v>809.2</v>
      </c>
      <c r="R148" s="34">
        <f t="shared" si="101"/>
        <v>2230</v>
      </c>
      <c r="S148" s="104">
        <f t="shared" si="102"/>
        <v>79.333333333333329</v>
      </c>
    </row>
    <row r="149" spans="3:19" ht="33.75" customHeight="1">
      <c r="C149" s="67" t="s">
        <v>283</v>
      </c>
      <c r="D149" s="37" t="s">
        <v>288</v>
      </c>
      <c r="E149" s="38" t="s">
        <v>308</v>
      </c>
      <c r="F149" s="108" t="s">
        <v>48</v>
      </c>
      <c r="G149" s="114" t="s">
        <v>49</v>
      </c>
      <c r="H149" s="114" t="s">
        <v>49</v>
      </c>
      <c r="I149" s="114" t="s">
        <v>49</v>
      </c>
      <c r="J149" s="114" t="s">
        <v>49</v>
      </c>
      <c r="K149" s="114" t="s">
        <v>49</v>
      </c>
      <c r="L149" s="114" t="s">
        <v>49</v>
      </c>
      <c r="M149" s="132">
        <v>400</v>
      </c>
      <c r="N149" s="111">
        <v>2380</v>
      </c>
      <c r="O149" s="111">
        <f t="shared" si="98"/>
        <v>785.40000000000009</v>
      </c>
      <c r="P149" s="111">
        <f t="shared" si="99"/>
        <v>785.40000000000009</v>
      </c>
      <c r="Q149" s="111">
        <f t="shared" si="100"/>
        <v>809.2</v>
      </c>
      <c r="R149" s="34">
        <f t="shared" si="101"/>
        <v>2230</v>
      </c>
      <c r="S149" s="104">
        <f t="shared" si="102"/>
        <v>79.333333333333329</v>
      </c>
    </row>
    <row r="150" spans="3:19" ht="69" customHeight="1" thickBot="1">
      <c r="C150" s="71" t="s">
        <v>283</v>
      </c>
      <c r="D150" s="72" t="s">
        <v>289</v>
      </c>
      <c r="E150" s="115" t="s">
        <v>307</v>
      </c>
      <c r="F150" s="120" t="s">
        <v>48</v>
      </c>
      <c r="G150" s="121" t="s">
        <v>49</v>
      </c>
      <c r="H150" s="121" t="s">
        <v>49</v>
      </c>
      <c r="I150" s="121" t="s">
        <v>49</v>
      </c>
      <c r="J150" s="121" t="s">
        <v>49</v>
      </c>
      <c r="K150" s="121" t="s">
        <v>49</v>
      </c>
      <c r="L150" s="121" t="s">
        <v>49</v>
      </c>
      <c r="M150" s="122">
        <v>1110</v>
      </c>
      <c r="N150" s="162">
        <v>7700</v>
      </c>
      <c r="O150" s="162">
        <f t="shared" si="98"/>
        <v>2541</v>
      </c>
      <c r="P150" s="162">
        <f t="shared" si="99"/>
        <v>2541</v>
      </c>
      <c r="Q150" s="162">
        <f t="shared" si="100"/>
        <v>2618</v>
      </c>
      <c r="R150" s="75">
        <f t="shared" si="101"/>
        <v>7550</v>
      </c>
      <c r="S150" s="156">
        <f t="shared" si="102"/>
        <v>256.66666666666669</v>
      </c>
    </row>
    <row r="151" spans="3:19" ht="204.75" customHeight="1">
      <c r="C151" s="158" t="s">
        <v>310</v>
      </c>
      <c r="D151" s="39" t="s">
        <v>315</v>
      </c>
      <c r="E151" s="178" t="s">
        <v>312</v>
      </c>
      <c r="F151" s="44"/>
      <c r="G151" s="179" t="s">
        <v>49</v>
      </c>
      <c r="H151" s="179" t="s">
        <v>49</v>
      </c>
      <c r="I151" s="179" t="s">
        <v>49</v>
      </c>
      <c r="J151" s="179" t="s">
        <v>49</v>
      </c>
      <c r="K151" s="179" t="s">
        <v>49</v>
      </c>
      <c r="L151" s="179" t="s">
        <v>49</v>
      </c>
      <c r="M151" s="180" t="s">
        <v>317</v>
      </c>
      <c r="N151" s="181">
        <v>1830</v>
      </c>
      <c r="O151" s="36">
        <f t="shared" si="98"/>
        <v>603.9</v>
      </c>
      <c r="P151" s="36">
        <f t="shared" si="99"/>
        <v>603.9</v>
      </c>
      <c r="Q151" s="36">
        <f t="shared" si="100"/>
        <v>622.20000000000005</v>
      </c>
      <c r="R151" s="36">
        <v>1680</v>
      </c>
      <c r="S151" s="60">
        <f t="shared" si="102"/>
        <v>61</v>
      </c>
    </row>
    <row r="152" spans="3:19" ht="33.75" customHeight="1" thickBot="1">
      <c r="C152" s="160" t="s">
        <v>313</v>
      </c>
      <c r="D152" s="72" t="s">
        <v>311</v>
      </c>
      <c r="E152" s="182" t="s">
        <v>314</v>
      </c>
      <c r="F152" s="183"/>
      <c r="G152" s="184" t="s">
        <v>49</v>
      </c>
      <c r="H152" s="184" t="s">
        <v>49</v>
      </c>
      <c r="I152" s="184" t="s">
        <v>49</v>
      </c>
      <c r="J152" s="184" t="s">
        <v>49</v>
      </c>
      <c r="K152" s="184" t="s">
        <v>49</v>
      </c>
      <c r="L152" s="184" t="s">
        <v>49</v>
      </c>
      <c r="M152" s="185">
        <v>336</v>
      </c>
      <c r="N152" s="186">
        <v>1830</v>
      </c>
      <c r="O152" s="75">
        <f t="shared" si="98"/>
        <v>603.9</v>
      </c>
      <c r="P152" s="75">
        <f t="shared" si="99"/>
        <v>603.9</v>
      </c>
      <c r="Q152" s="75">
        <f t="shared" si="100"/>
        <v>622.20000000000005</v>
      </c>
      <c r="R152" s="75">
        <v>1680</v>
      </c>
      <c r="S152" s="187">
        <f t="shared" si="102"/>
        <v>61</v>
      </c>
    </row>
    <row r="153" spans="3:19" ht="39.75" customHeight="1" thickBot="1">
      <c r="C153" s="25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</row>
    <row r="154" spans="3:19" ht="34.5" customHeight="1">
      <c r="C154" s="25"/>
      <c r="D154" s="233" t="s">
        <v>58</v>
      </c>
      <c r="E154" s="233"/>
      <c r="F154" s="233"/>
      <c r="G154" s="233"/>
      <c r="H154" s="233"/>
      <c r="I154" s="233"/>
      <c r="J154" s="233"/>
      <c r="K154" s="233"/>
    </row>
    <row r="155" spans="3:19" ht="54" customHeight="1">
      <c r="C155" s="26" t="s">
        <v>59</v>
      </c>
      <c r="D155" s="234" t="s">
        <v>60</v>
      </c>
      <c r="E155" s="234"/>
      <c r="F155" s="234"/>
      <c r="G155" s="234"/>
      <c r="H155" s="234"/>
      <c r="I155" s="234"/>
      <c r="J155" s="234"/>
      <c r="K155" s="234"/>
    </row>
    <row r="156" spans="3:19" ht="80.25" customHeight="1">
      <c r="C156" s="27" t="s">
        <v>61</v>
      </c>
      <c r="D156" s="226" t="s">
        <v>73</v>
      </c>
      <c r="E156" s="226"/>
      <c r="F156" s="226"/>
      <c r="G156" s="226"/>
      <c r="H156" s="226"/>
      <c r="I156" s="226"/>
      <c r="J156" s="226"/>
      <c r="K156" s="226"/>
    </row>
    <row r="157" spans="3:19" ht="80.25" customHeight="1">
      <c r="C157" s="27" t="s">
        <v>62</v>
      </c>
      <c r="D157" s="238" t="s">
        <v>301</v>
      </c>
      <c r="E157" s="238"/>
      <c r="F157" s="238"/>
      <c r="G157" s="238"/>
      <c r="H157" s="238"/>
      <c r="I157" s="238"/>
      <c r="J157" s="238"/>
      <c r="K157" s="238"/>
    </row>
    <row r="158" spans="3:19" ht="61.5" customHeight="1">
      <c r="C158" s="27" t="s">
        <v>63</v>
      </c>
      <c r="D158" s="226" t="s">
        <v>74</v>
      </c>
      <c r="E158" s="226"/>
      <c r="F158" s="226"/>
      <c r="G158" s="226"/>
      <c r="H158" s="226"/>
      <c r="I158" s="226"/>
      <c r="J158" s="226"/>
      <c r="K158" s="226"/>
      <c r="L158" s="13"/>
    </row>
    <row r="159" spans="3:19" ht="69.75" customHeight="1">
      <c r="C159" s="27" t="s">
        <v>65</v>
      </c>
      <c r="D159" s="226" t="s">
        <v>64</v>
      </c>
      <c r="E159" s="226"/>
      <c r="F159" s="226"/>
      <c r="G159" s="226"/>
      <c r="H159" s="226"/>
      <c r="I159" s="226"/>
      <c r="J159" s="226"/>
      <c r="K159" s="226"/>
      <c r="L159" s="13"/>
    </row>
  </sheetData>
  <sortState xmlns:xlrd2="http://schemas.microsoft.com/office/spreadsheetml/2017/richdata2" ref="A5:F291">
    <sortCondition ref="B1"/>
  </sortState>
  <mergeCells count="29">
    <mergeCell ref="E1:K1"/>
    <mergeCell ref="D6:D7"/>
    <mergeCell ref="D158:K158"/>
    <mergeCell ref="D157:K157"/>
    <mergeCell ref="F6:F7"/>
    <mergeCell ref="E2:J2"/>
    <mergeCell ref="D159:K159"/>
    <mergeCell ref="D153:R153"/>
    <mergeCell ref="C4:C8"/>
    <mergeCell ref="D4:F5"/>
    <mergeCell ref="D154:K154"/>
    <mergeCell ref="D155:K155"/>
    <mergeCell ref="D156:K156"/>
    <mergeCell ref="M1:S1"/>
    <mergeCell ref="M3:S3"/>
    <mergeCell ref="E3:I3"/>
    <mergeCell ref="G4:L5"/>
    <mergeCell ref="L6:L7"/>
    <mergeCell ref="S6:S7"/>
    <mergeCell ref="M4:S4"/>
    <mergeCell ref="M5:M7"/>
    <mergeCell ref="N5:S5"/>
    <mergeCell ref="R6:R7"/>
    <mergeCell ref="N6:N7"/>
    <mergeCell ref="O6:Q6"/>
    <mergeCell ref="E6:E7"/>
    <mergeCell ref="H6:J6"/>
    <mergeCell ref="K6:K7"/>
    <mergeCell ref="G6:G7"/>
  </mergeCells>
  <phoneticPr fontId="3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60" fitToHeight="0" orientation="landscape" r:id="rId1"/>
  <headerFooter>
    <oddFooter>&amp;CStrona &amp;P z &amp;N</oddFooter>
  </headerFooter>
  <rowBreaks count="10" manualBreakCount="10">
    <brk id="20" min="2" max="18" man="1"/>
    <brk id="36" min="2" max="18" man="1"/>
    <brk id="54" min="2" max="18" man="1"/>
    <brk id="70" min="2" max="18" man="1"/>
    <brk id="91" min="2" max="18" man="1"/>
    <brk id="102" min="2" max="18" man="1"/>
    <brk id="121" min="2" max="18" man="1"/>
    <brk id="140" min="2" max="18" man="1"/>
    <brk id="152" min="2" max="18" man="1"/>
    <brk id="160" min="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Tabela opłat</vt:lpstr>
      <vt:lpstr>Arkusz1</vt:lpstr>
      <vt:lpstr>'Tabela opłat'!Obszar_wydruku</vt:lpstr>
      <vt:lpstr>'Tabela opłat'!Tytuły_wydruku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Drenda</dc:creator>
  <cp:lastModifiedBy>Tomasz Janocha</cp:lastModifiedBy>
  <cp:lastPrinted>2024-05-23T10:29:02Z</cp:lastPrinted>
  <dcterms:created xsi:type="dcterms:W3CDTF">2015-01-08T09:53:17Z</dcterms:created>
  <dcterms:modified xsi:type="dcterms:W3CDTF">2024-06-14T09:25:12Z</dcterms:modified>
</cp:coreProperties>
</file>