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38400" windowHeight="17025"/>
  </bookViews>
  <sheets>
    <sheet name="Tabela opłat" sheetId="4" r:id="rId1"/>
    <sheet name="Arkusz1" sheetId="3" r:id="rId2"/>
  </sheets>
  <definedNames>
    <definedName name="_xlnm._FilterDatabase" localSheetId="0" hidden="1">'Tabela opłat'!$D$8:$S$53</definedName>
    <definedName name="_xlnm.Print_Area" localSheetId="0">'Tabela opłat'!$C$1:$S$159</definedName>
    <definedName name="_xlnm.Print_Titles" localSheetId="0">'Tabela opłat'!$8:$8</definedName>
  </definedNames>
  <calcPr calcId="191029"/>
</workbook>
</file>

<file path=xl/calcChain.xml><?xml version="1.0" encoding="utf-8"?>
<calcChain xmlns="http://schemas.openxmlformats.org/spreadsheetml/2006/main">
  <c r="S118" i="4" l="1"/>
  <c r="S117" i="4"/>
  <c r="S73" i="4"/>
  <c r="S70" i="4"/>
  <c r="S64" i="4"/>
  <c r="S65" i="4"/>
  <c r="S66" i="4"/>
  <c r="S67" i="4"/>
  <c r="S68" i="4"/>
  <c r="S69" i="4"/>
  <c r="S56" i="4"/>
  <c r="S57" i="4"/>
  <c r="S58" i="4"/>
  <c r="S59" i="4"/>
  <c r="S60" i="4"/>
  <c r="S61" i="4"/>
  <c r="S62" i="4"/>
  <c r="S63" i="4"/>
  <c r="S55" i="4"/>
  <c r="S54" i="4"/>
  <c r="S81" i="4"/>
  <c r="S90" i="4"/>
  <c r="S91" i="4"/>
  <c r="S142" i="4"/>
  <c r="S139" i="4"/>
  <c r="S140" i="4"/>
  <c r="S138" i="4"/>
  <c r="S149" i="4"/>
  <c r="S150" i="4"/>
  <c r="L141" i="4"/>
  <c r="L134" i="4"/>
  <c r="L135" i="4"/>
  <c r="L136" i="4"/>
  <c r="L133" i="4"/>
  <c r="L119" i="4"/>
  <c r="H144" i="4" l="1"/>
  <c r="I144" i="4"/>
  <c r="J144" i="4"/>
  <c r="K144" i="4"/>
  <c r="S53" i="4" l="1"/>
  <c r="R53" i="4"/>
  <c r="Q53" i="4"/>
  <c r="P53" i="4"/>
  <c r="O53" i="4"/>
  <c r="S52" i="4"/>
  <c r="R52" i="4"/>
  <c r="Q52" i="4"/>
  <c r="P52" i="4"/>
  <c r="O52" i="4"/>
  <c r="S51" i="4"/>
  <c r="R51" i="4"/>
  <c r="Q51" i="4"/>
  <c r="P51" i="4"/>
  <c r="O51" i="4"/>
  <c r="S50" i="4"/>
  <c r="R50" i="4"/>
  <c r="Q50" i="4"/>
  <c r="P50" i="4"/>
  <c r="O50" i="4"/>
  <c r="S49" i="4"/>
  <c r="R49" i="4"/>
  <c r="Q49" i="4"/>
  <c r="P49" i="4"/>
  <c r="O49" i="4"/>
  <c r="S48" i="4"/>
  <c r="R48" i="4"/>
  <c r="Q48" i="4"/>
  <c r="P48" i="4"/>
  <c r="O48" i="4"/>
  <c r="S47" i="4"/>
  <c r="R47" i="4"/>
  <c r="Q47" i="4"/>
  <c r="P47" i="4"/>
  <c r="O47" i="4"/>
  <c r="S46" i="4"/>
  <c r="R46" i="4"/>
  <c r="Q46" i="4"/>
  <c r="P46" i="4"/>
  <c r="O46" i="4"/>
  <c r="S45" i="4"/>
  <c r="R45" i="4"/>
  <c r="Q45" i="4"/>
  <c r="P45" i="4"/>
  <c r="O45" i="4"/>
  <c r="S44" i="4"/>
  <c r="R44" i="4"/>
  <c r="Q44" i="4"/>
  <c r="P44" i="4"/>
  <c r="O44" i="4"/>
  <c r="S43" i="4"/>
  <c r="R43" i="4"/>
  <c r="Q43" i="4"/>
  <c r="P43" i="4"/>
  <c r="O43" i="4"/>
  <c r="S42" i="4"/>
  <c r="R42" i="4"/>
  <c r="Q42" i="4"/>
  <c r="P42" i="4"/>
  <c r="O42" i="4"/>
  <c r="L41" i="4"/>
  <c r="K41" i="4"/>
  <c r="J41" i="4"/>
  <c r="I41" i="4"/>
  <c r="H41" i="4"/>
  <c r="L40" i="4"/>
  <c r="K40" i="4"/>
  <c r="J40" i="4"/>
  <c r="I40" i="4"/>
  <c r="H40" i="4"/>
  <c r="S39" i="4"/>
  <c r="R39" i="4"/>
  <c r="Q39" i="4"/>
  <c r="P39" i="4"/>
  <c r="O39" i="4"/>
  <c r="S38" i="4"/>
  <c r="R38" i="4"/>
  <c r="Q38" i="4"/>
  <c r="P38" i="4"/>
  <c r="O38" i="4"/>
  <c r="S37" i="4"/>
  <c r="R37" i="4"/>
  <c r="Q37" i="4"/>
  <c r="P37" i="4"/>
  <c r="O37" i="4"/>
  <c r="L36" i="4"/>
  <c r="K36" i="4"/>
  <c r="J36" i="4"/>
  <c r="I36" i="4"/>
  <c r="H36" i="4"/>
  <c r="L35" i="4"/>
  <c r="K35" i="4"/>
  <c r="J35" i="4"/>
  <c r="I35" i="4"/>
  <c r="H35" i="4"/>
  <c r="L34" i="4"/>
  <c r="K34" i="4"/>
  <c r="J34" i="4"/>
  <c r="I34" i="4"/>
  <c r="H34" i="4"/>
  <c r="L33" i="4"/>
  <c r="K33" i="4"/>
  <c r="J33" i="4"/>
  <c r="I33" i="4"/>
  <c r="H33" i="4"/>
  <c r="S32" i="4"/>
  <c r="R32" i="4"/>
  <c r="Q32" i="4"/>
  <c r="P32" i="4"/>
  <c r="O32" i="4"/>
  <c r="S31" i="4"/>
  <c r="R31" i="4"/>
  <c r="Q31" i="4"/>
  <c r="P31" i="4"/>
  <c r="O31" i="4"/>
  <c r="S30" i="4"/>
  <c r="R30" i="4"/>
  <c r="Q30" i="4"/>
  <c r="P30" i="4"/>
  <c r="O30" i="4"/>
  <c r="L29" i="4"/>
  <c r="K29" i="4"/>
  <c r="J29" i="4"/>
  <c r="I29" i="4"/>
  <c r="H29" i="4"/>
  <c r="L28" i="4"/>
  <c r="K28" i="4"/>
  <c r="J28" i="4"/>
  <c r="I28" i="4"/>
  <c r="H28" i="4"/>
  <c r="S27" i="4"/>
  <c r="R27" i="4"/>
  <c r="Q27" i="4"/>
  <c r="P27" i="4"/>
  <c r="O27" i="4"/>
  <c r="S26" i="4"/>
  <c r="R26" i="4"/>
  <c r="Q26" i="4"/>
  <c r="P26" i="4"/>
  <c r="O26" i="4"/>
  <c r="S25" i="4"/>
  <c r="R25" i="4"/>
  <c r="Q25" i="4"/>
  <c r="P25" i="4"/>
  <c r="O25" i="4"/>
  <c r="S24" i="4"/>
  <c r="R24" i="4"/>
  <c r="Q24" i="4"/>
  <c r="P24" i="4"/>
  <c r="O24" i="4"/>
  <c r="S23" i="4"/>
  <c r="R23" i="4"/>
  <c r="Q23" i="4"/>
  <c r="P23" i="4"/>
  <c r="O23" i="4"/>
  <c r="S22" i="4"/>
  <c r="R22" i="4"/>
  <c r="Q22" i="4"/>
  <c r="P22" i="4"/>
  <c r="O22" i="4"/>
  <c r="S21" i="4"/>
  <c r="R21" i="4"/>
  <c r="Q21" i="4"/>
  <c r="P21" i="4"/>
  <c r="O21" i="4"/>
  <c r="L20" i="4"/>
  <c r="K20" i="4"/>
  <c r="J20" i="4"/>
  <c r="I20" i="4"/>
  <c r="H20" i="4"/>
  <c r="S19" i="4"/>
  <c r="R19" i="4"/>
  <c r="Q19" i="4"/>
  <c r="P19" i="4"/>
  <c r="O19" i="4"/>
  <c r="S18" i="4"/>
  <c r="R18" i="4"/>
  <c r="Q18" i="4"/>
  <c r="P18" i="4"/>
  <c r="O18" i="4"/>
  <c r="L17" i="4"/>
  <c r="K17" i="4"/>
  <c r="J17" i="4"/>
  <c r="I17" i="4"/>
  <c r="H17" i="4"/>
  <c r="S16" i="4"/>
  <c r="R16" i="4"/>
  <c r="Q16" i="4"/>
  <c r="P16" i="4"/>
  <c r="O16" i="4"/>
  <c r="S15" i="4"/>
  <c r="R15" i="4"/>
  <c r="Q15" i="4"/>
  <c r="P15" i="4"/>
  <c r="O15" i="4"/>
  <c r="S14" i="4"/>
  <c r="R14" i="4"/>
  <c r="Q14" i="4"/>
  <c r="P14" i="4"/>
  <c r="O14" i="4"/>
  <c r="S13" i="4"/>
  <c r="R13" i="4"/>
  <c r="Q13" i="4"/>
  <c r="P13" i="4"/>
  <c r="O13" i="4"/>
  <c r="S12" i="4"/>
  <c r="R12" i="4"/>
  <c r="Q12" i="4"/>
  <c r="P12" i="4"/>
  <c r="O12" i="4"/>
  <c r="L11" i="4"/>
  <c r="K11" i="4"/>
  <c r="J11" i="4"/>
  <c r="I11" i="4"/>
  <c r="H11" i="4"/>
  <c r="L10" i="4"/>
  <c r="K10" i="4"/>
  <c r="J10" i="4"/>
  <c r="I10" i="4"/>
  <c r="H10" i="4"/>
  <c r="S9" i="4"/>
  <c r="R9" i="4"/>
  <c r="Q9" i="4"/>
  <c r="P9" i="4"/>
  <c r="O9" i="4"/>
  <c r="R149" i="4" l="1"/>
  <c r="R150" i="4"/>
  <c r="Q149" i="4"/>
  <c r="Q150" i="4"/>
  <c r="P149" i="4"/>
  <c r="P150" i="4"/>
  <c r="O150" i="4"/>
  <c r="O149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Q54" i="4"/>
  <c r="P54" i="4"/>
  <c r="O69" i="4"/>
  <c r="O54" i="4"/>
  <c r="Q73" i="4"/>
  <c r="Q70" i="4"/>
  <c r="P73" i="4"/>
  <c r="P70" i="4"/>
  <c r="O73" i="4"/>
  <c r="R70" i="4"/>
  <c r="O70" i="4"/>
  <c r="R81" i="4"/>
  <c r="Q81" i="4"/>
  <c r="P81" i="4"/>
  <c r="O81" i="4"/>
  <c r="O90" i="4"/>
  <c r="P90" i="4"/>
  <c r="Q90" i="4"/>
  <c r="O91" i="4"/>
  <c r="P91" i="4"/>
  <c r="Q91" i="4"/>
  <c r="R142" i="4"/>
  <c r="R54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01" i="4"/>
  <c r="R102" i="4"/>
  <c r="R98" i="4"/>
  <c r="R99" i="4"/>
  <c r="R100" i="4"/>
  <c r="R93" i="4"/>
  <c r="R94" i="4"/>
  <c r="R95" i="4"/>
  <c r="R96" i="4"/>
  <c r="R97" i="4"/>
  <c r="R92" i="4"/>
  <c r="R73" i="4"/>
  <c r="R91" i="4"/>
  <c r="R90" i="4"/>
  <c r="R122" i="4"/>
  <c r="R123" i="4"/>
  <c r="R124" i="4"/>
  <c r="R125" i="4"/>
  <c r="R140" i="4"/>
  <c r="R139" i="4"/>
  <c r="R138" i="4"/>
  <c r="K141" i="4" l="1"/>
  <c r="K110" i="4"/>
  <c r="K101" i="4"/>
  <c r="K100" i="4"/>
  <c r="K77" i="4"/>
  <c r="Q138" i="4" l="1"/>
  <c r="Q142" i="4"/>
  <c r="P142" i="4"/>
  <c r="O142" i="4"/>
  <c r="Q140" i="4"/>
  <c r="P140" i="4"/>
  <c r="O140" i="4"/>
  <c r="Q139" i="4"/>
  <c r="P139" i="4"/>
  <c r="O139" i="4"/>
  <c r="J141" i="4"/>
  <c r="I141" i="4"/>
  <c r="H141" i="4"/>
  <c r="L89" i="4" l="1"/>
  <c r="K89" i="4"/>
  <c r="J89" i="4"/>
  <c r="I89" i="4"/>
  <c r="H89" i="4"/>
  <c r="L88" i="4"/>
  <c r="K88" i="4"/>
  <c r="J88" i="4"/>
  <c r="I88" i="4"/>
  <c r="H88" i="4"/>
  <c r="L87" i="4"/>
  <c r="K87" i="4"/>
  <c r="J87" i="4"/>
  <c r="I87" i="4"/>
  <c r="H87" i="4"/>
  <c r="L86" i="4"/>
  <c r="K86" i="4"/>
  <c r="J86" i="4"/>
  <c r="I86" i="4"/>
  <c r="H86" i="4"/>
  <c r="S85" i="4"/>
  <c r="R85" i="4"/>
  <c r="Q85" i="4"/>
  <c r="P85" i="4"/>
  <c r="O85" i="4"/>
  <c r="L84" i="4"/>
  <c r="K84" i="4"/>
  <c r="J84" i="4"/>
  <c r="I84" i="4"/>
  <c r="H84" i="4"/>
  <c r="L83" i="4"/>
  <c r="K83" i="4"/>
  <c r="J83" i="4"/>
  <c r="I83" i="4"/>
  <c r="H83" i="4"/>
  <c r="S82" i="4"/>
  <c r="R82" i="4"/>
  <c r="Q82" i="4"/>
  <c r="P82" i="4"/>
  <c r="O82" i="4"/>
  <c r="L80" i="4"/>
  <c r="K80" i="4"/>
  <c r="J80" i="4"/>
  <c r="I80" i="4"/>
  <c r="H80" i="4"/>
  <c r="L79" i="4"/>
  <c r="K79" i="4"/>
  <c r="J79" i="4"/>
  <c r="I79" i="4"/>
  <c r="H79" i="4"/>
  <c r="L78" i="4"/>
  <c r="K78" i="4"/>
  <c r="J78" i="4"/>
  <c r="I78" i="4"/>
  <c r="H78" i="4"/>
  <c r="L77" i="4"/>
  <c r="J77" i="4"/>
  <c r="I77" i="4"/>
  <c r="H77" i="4"/>
  <c r="L76" i="4"/>
  <c r="K76" i="4"/>
  <c r="J76" i="4"/>
  <c r="I76" i="4"/>
  <c r="H76" i="4"/>
  <c r="L75" i="4"/>
  <c r="K75" i="4"/>
  <c r="J75" i="4"/>
  <c r="I75" i="4"/>
  <c r="H75" i="4"/>
  <c r="L74" i="4"/>
  <c r="K74" i="4"/>
  <c r="J74" i="4"/>
  <c r="I74" i="4"/>
  <c r="H74" i="4"/>
  <c r="L72" i="4"/>
  <c r="K72" i="4"/>
  <c r="J72" i="4"/>
  <c r="I72" i="4"/>
  <c r="H72" i="4"/>
  <c r="L71" i="4"/>
  <c r="K71" i="4"/>
  <c r="J71" i="4"/>
  <c r="I71" i="4"/>
  <c r="H71" i="4"/>
  <c r="P138" i="4" l="1"/>
  <c r="O138" i="4"/>
  <c r="S137" i="4"/>
  <c r="R137" i="4"/>
  <c r="Q137" i="4"/>
  <c r="P137" i="4"/>
  <c r="O137" i="4"/>
  <c r="K136" i="4"/>
  <c r="J136" i="4"/>
  <c r="I136" i="4"/>
  <c r="H136" i="4"/>
  <c r="K135" i="4"/>
  <c r="J135" i="4"/>
  <c r="I135" i="4"/>
  <c r="H135" i="4"/>
  <c r="K134" i="4"/>
  <c r="J134" i="4"/>
  <c r="I134" i="4"/>
  <c r="H134" i="4"/>
  <c r="K133" i="4"/>
  <c r="J133" i="4"/>
  <c r="I133" i="4"/>
  <c r="H133" i="4"/>
  <c r="S132" i="4"/>
  <c r="R132" i="4"/>
  <c r="Q132" i="4"/>
  <c r="P132" i="4"/>
  <c r="O132" i="4"/>
  <c r="S131" i="4"/>
  <c r="R131" i="4"/>
  <c r="Q131" i="4"/>
  <c r="P131" i="4"/>
  <c r="O131" i="4"/>
  <c r="S130" i="4"/>
  <c r="R130" i="4"/>
  <c r="Q130" i="4"/>
  <c r="P130" i="4"/>
  <c r="O130" i="4"/>
  <c r="S129" i="4"/>
  <c r="R129" i="4"/>
  <c r="Q129" i="4"/>
  <c r="P129" i="4"/>
  <c r="O129" i="4"/>
  <c r="S128" i="4"/>
  <c r="R128" i="4"/>
  <c r="Q128" i="4"/>
  <c r="P128" i="4"/>
  <c r="O128" i="4"/>
  <c r="S127" i="4"/>
  <c r="R127" i="4"/>
  <c r="Q127" i="4"/>
  <c r="P127" i="4"/>
  <c r="O127" i="4"/>
  <c r="S126" i="4"/>
  <c r="R126" i="4"/>
  <c r="Q126" i="4"/>
  <c r="P126" i="4"/>
  <c r="O126" i="4"/>
  <c r="S125" i="4"/>
  <c r="Q125" i="4"/>
  <c r="P125" i="4"/>
  <c r="O125" i="4"/>
  <c r="S124" i="4"/>
  <c r="Q124" i="4"/>
  <c r="P124" i="4"/>
  <c r="O124" i="4"/>
  <c r="S123" i="4"/>
  <c r="Q123" i="4"/>
  <c r="P123" i="4"/>
  <c r="O123" i="4"/>
  <c r="S122" i="4"/>
  <c r="Q122" i="4"/>
  <c r="P122" i="4"/>
  <c r="O122" i="4"/>
  <c r="S114" i="4" l="1"/>
  <c r="Q114" i="4"/>
  <c r="P114" i="4"/>
  <c r="O114" i="4"/>
  <c r="S113" i="4"/>
  <c r="Q113" i="4"/>
  <c r="P113" i="4"/>
  <c r="O113" i="4"/>
  <c r="S112" i="4"/>
  <c r="Q112" i="4"/>
  <c r="P112" i="4"/>
  <c r="O112" i="4"/>
  <c r="S111" i="4"/>
  <c r="Q111" i="4"/>
  <c r="P111" i="4"/>
  <c r="O111" i="4"/>
  <c r="S110" i="4"/>
  <c r="Q110" i="4"/>
  <c r="P110" i="4"/>
  <c r="O110" i="4"/>
  <c r="L110" i="4"/>
  <c r="J110" i="4"/>
  <c r="I110" i="4"/>
  <c r="H110" i="4"/>
  <c r="S109" i="4"/>
  <c r="Q109" i="4"/>
  <c r="P109" i="4"/>
  <c r="O109" i="4"/>
  <c r="L109" i="4"/>
  <c r="K109" i="4"/>
  <c r="J109" i="4"/>
  <c r="I109" i="4"/>
  <c r="H109" i="4"/>
  <c r="S108" i="4"/>
  <c r="Q108" i="4"/>
  <c r="P108" i="4"/>
  <c r="O108" i="4"/>
  <c r="S107" i="4"/>
  <c r="Q107" i="4"/>
  <c r="P107" i="4"/>
  <c r="O107" i="4"/>
  <c r="S106" i="4"/>
  <c r="Q106" i="4"/>
  <c r="P106" i="4"/>
  <c r="O106" i="4"/>
  <c r="S105" i="4"/>
  <c r="Q105" i="4"/>
  <c r="P105" i="4"/>
  <c r="O105" i="4"/>
  <c r="S104" i="4"/>
  <c r="Q104" i="4"/>
  <c r="P104" i="4"/>
  <c r="O104" i="4"/>
  <c r="S103" i="4"/>
  <c r="Q103" i="4"/>
  <c r="P103" i="4"/>
  <c r="O103" i="4"/>
  <c r="S102" i="4"/>
  <c r="Q102" i="4"/>
  <c r="P102" i="4"/>
  <c r="O102" i="4"/>
  <c r="S101" i="4"/>
  <c r="Q101" i="4"/>
  <c r="P101" i="4"/>
  <c r="O101" i="4"/>
  <c r="L101" i="4"/>
  <c r="J101" i="4"/>
  <c r="I101" i="4"/>
  <c r="H101" i="4"/>
  <c r="S100" i="4"/>
  <c r="Q100" i="4"/>
  <c r="P100" i="4"/>
  <c r="O100" i="4"/>
  <c r="L100" i="4"/>
  <c r="J100" i="4"/>
  <c r="I100" i="4"/>
  <c r="H100" i="4"/>
  <c r="S99" i="4"/>
  <c r="Q99" i="4"/>
  <c r="P99" i="4"/>
  <c r="O99" i="4"/>
  <c r="S98" i="4"/>
  <c r="Q98" i="4"/>
  <c r="P98" i="4"/>
  <c r="O98" i="4"/>
  <c r="S97" i="4"/>
  <c r="Q97" i="4"/>
  <c r="P97" i="4"/>
  <c r="O97" i="4"/>
  <c r="S96" i="4"/>
  <c r="Q96" i="4"/>
  <c r="P96" i="4"/>
  <c r="O96" i="4"/>
  <c r="S95" i="4"/>
  <c r="Q95" i="4"/>
  <c r="P95" i="4"/>
  <c r="O95" i="4"/>
  <c r="S94" i="4"/>
  <c r="Q94" i="4"/>
  <c r="P94" i="4"/>
  <c r="O94" i="4"/>
  <c r="S93" i="4"/>
  <c r="Q93" i="4"/>
  <c r="P93" i="4"/>
  <c r="O93" i="4"/>
  <c r="S92" i="4"/>
  <c r="Q92" i="4"/>
  <c r="P92" i="4"/>
  <c r="O92" i="4"/>
  <c r="S148" i="4" l="1"/>
  <c r="R148" i="4"/>
  <c r="Q148" i="4"/>
  <c r="P148" i="4"/>
  <c r="O148" i="4"/>
  <c r="S147" i="4"/>
  <c r="R147" i="4"/>
  <c r="Q147" i="4"/>
  <c r="P147" i="4"/>
  <c r="O147" i="4"/>
  <c r="S146" i="4"/>
  <c r="R146" i="4"/>
  <c r="Q146" i="4"/>
  <c r="P146" i="4"/>
  <c r="O146" i="4"/>
  <c r="S145" i="4"/>
  <c r="R145" i="4"/>
  <c r="Q145" i="4"/>
  <c r="P145" i="4"/>
  <c r="O145" i="4"/>
  <c r="L144" i="4"/>
  <c r="L143" i="4"/>
  <c r="K143" i="4"/>
  <c r="J143" i="4"/>
  <c r="I143" i="4"/>
  <c r="H143" i="4"/>
  <c r="S121" i="4"/>
  <c r="R121" i="4"/>
  <c r="Q121" i="4"/>
  <c r="P121" i="4"/>
  <c r="O121" i="4"/>
  <c r="S120" i="4"/>
  <c r="R120" i="4"/>
  <c r="Q120" i="4"/>
  <c r="P120" i="4"/>
  <c r="O120" i="4"/>
  <c r="K119" i="4"/>
  <c r="J119" i="4"/>
  <c r="I119" i="4"/>
  <c r="H119" i="4"/>
  <c r="R118" i="4"/>
  <c r="Q118" i="4"/>
  <c r="P118" i="4"/>
  <c r="O118" i="4"/>
  <c r="R117" i="4"/>
  <c r="Q117" i="4"/>
  <c r="P117" i="4"/>
  <c r="O117" i="4"/>
  <c r="L116" i="4"/>
  <c r="K116" i="4"/>
  <c r="J116" i="4"/>
  <c r="I116" i="4"/>
  <c r="H116" i="4"/>
  <c r="L115" i="4"/>
  <c r="K115" i="4"/>
  <c r="J115" i="4"/>
  <c r="I115" i="4"/>
  <c r="H115" i="4"/>
</calcChain>
</file>

<file path=xl/sharedStrings.xml><?xml version="1.0" encoding="utf-8"?>
<sst xmlns="http://schemas.openxmlformats.org/spreadsheetml/2006/main" count="1518" uniqueCount="317">
  <si>
    <t>Filolog</t>
  </si>
  <si>
    <t>Filologia klasyczna</t>
  </si>
  <si>
    <t xml:space="preserve">Mediteranistyka </t>
  </si>
  <si>
    <t>Komunikacja promocyjna i kryzysowa</t>
  </si>
  <si>
    <t xml:space="preserve">Sztuka pisania </t>
  </si>
  <si>
    <t xml:space="preserve">Logopedia </t>
  </si>
  <si>
    <t>Filologia polska</t>
  </si>
  <si>
    <t>Informacja naukowa i bibliotekoznawstwo</t>
  </si>
  <si>
    <t>Architektura informacji</t>
  </si>
  <si>
    <t>Kulturoznawstwo</t>
  </si>
  <si>
    <t>Kultury mediów</t>
  </si>
  <si>
    <t>Międzynarodowe studia polskie</t>
  </si>
  <si>
    <t>Filologia słowiańska</t>
  </si>
  <si>
    <t>WNS</t>
  </si>
  <si>
    <t>Historia</t>
  </si>
  <si>
    <t>Turystyka historyczna</t>
  </si>
  <si>
    <t xml:space="preserve">Środkowoeuropejskie Studia Historyczne </t>
  </si>
  <si>
    <t>Historia sztuki</t>
  </si>
  <si>
    <t xml:space="preserve">Kognitywistyka </t>
  </si>
  <si>
    <t>Doradztwo filozoficzne i coaching</t>
  </si>
  <si>
    <t xml:space="preserve">Doradztwo filozoficzne i coaching </t>
  </si>
  <si>
    <t>Filozofia</t>
  </si>
  <si>
    <t>filol</t>
  </si>
  <si>
    <t>komu</t>
  </si>
  <si>
    <t>fp</t>
  </si>
  <si>
    <t>info</t>
  </si>
  <si>
    <t>archi</t>
  </si>
  <si>
    <t>fa</t>
  </si>
  <si>
    <t>fg</t>
  </si>
  <si>
    <t>fr</t>
  </si>
  <si>
    <t>fro</t>
  </si>
  <si>
    <t>fs</t>
  </si>
  <si>
    <t>hist</t>
  </si>
  <si>
    <t>kogn</t>
  </si>
  <si>
    <t>dora</t>
  </si>
  <si>
    <t>filoz</t>
  </si>
  <si>
    <t>Kierunek/specjalność studiów</t>
  </si>
  <si>
    <t>L.p.</t>
  </si>
  <si>
    <t>I</t>
  </si>
  <si>
    <t>II</t>
  </si>
  <si>
    <t xml:space="preserve">Opłata za 
jeden semestr - suma części (w zł).
</t>
  </si>
  <si>
    <t>Opłata wnoszona w częściach</t>
  </si>
  <si>
    <t>Opłata wnoszona w całości (150 zł mniej)</t>
  </si>
  <si>
    <t>I część</t>
  </si>
  <si>
    <t>II część</t>
  </si>
  <si>
    <t>III część</t>
  </si>
  <si>
    <t>Poziom kształcenia</t>
  </si>
  <si>
    <t xml:space="preserve">I </t>
  </si>
  <si>
    <t xml:space="preserve">II </t>
  </si>
  <si>
    <t>_</t>
  </si>
  <si>
    <t>Wartość 
1 punktu ECTS
(w zł)</t>
  </si>
  <si>
    <t xml:space="preserve">Kształcenie na studiach niestacjonarnych </t>
  </si>
  <si>
    <t xml:space="preserve">Powtarzanie semestru na kierunkach dla których brak odpowiednika prowadzonego w formie niestacjonarnej 
(także w przypadku wznowienia studiów) </t>
  </si>
  <si>
    <t>Opłata za 
jeden semestr - suma części (w zł).</t>
  </si>
  <si>
    <t>Powtarzanie zajęć z powodu niezadawalających wyników w nauce
z zastrzeżeniem innych ustaleń zamieszczonych pod tabelą opłat.</t>
  </si>
  <si>
    <t>Powtarzanie modułu (studia stacj. i niestacj.)</t>
  </si>
  <si>
    <t>Komunikacja cyfrowa</t>
  </si>
  <si>
    <t>Biologia</t>
  </si>
  <si>
    <t>Biotechnologia</t>
  </si>
  <si>
    <t xml:space="preserve">Aquamatyka  </t>
  </si>
  <si>
    <t>Geografia</t>
  </si>
  <si>
    <t>Geologia stosowana - studia inżynierskie</t>
  </si>
  <si>
    <t>Inżynieria zagrożeń środowiskowych - studia inżynierskie</t>
  </si>
  <si>
    <t>Ochrona środowiska</t>
  </si>
  <si>
    <t xml:space="preserve">Turystyka </t>
  </si>
  <si>
    <t xml:space="preserve">Arteterapia </t>
  </si>
  <si>
    <t>Bezpieczeństwo narodowe i międzynarodowe</t>
  </si>
  <si>
    <t>Doradztwo polityczne i publiczne</t>
  </si>
  <si>
    <t>Dziennikarstwo i komunikacja społeczna</t>
  </si>
  <si>
    <t>Pedagogika specjalna (Katowice)</t>
  </si>
  <si>
    <t>jed. mgr</t>
  </si>
  <si>
    <t>Pedagogika przedszkolna i wczesnoszkolna 
(Katowice)</t>
  </si>
  <si>
    <t>Pedagogika 
(Katowice)</t>
  </si>
  <si>
    <t>Pedagogika
(Katowice)</t>
  </si>
  <si>
    <t xml:space="preserve">Polityki miejskie i doradztwo publiczne </t>
  </si>
  <si>
    <t>Politologia</t>
  </si>
  <si>
    <t>Praca socjalna</t>
  </si>
  <si>
    <t xml:space="preserve">Praca socjalna </t>
  </si>
  <si>
    <t>Psychologia</t>
  </si>
  <si>
    <t>Socjologia</t>
  </si>
  <si>
    <t>Praca socjalna (studia dla słuchaczy Kolegiów Pracowników Służb Społecznych w Czeladzi)</t>
  </si>
  <si>
    <t>Biofizyka</t>
  </si>
  <si>
    <t>Chemia</t>
  </si>
  <si>
    <t>Fizyka</t>
  </si>
  <si>
    <t>Fizyka medyczna - studia inżynierskie</t>
  </si>
  <si>
    <t>Fizyka medyczna</t>
  </si>
  <si>
    <t>Informatyka - studia inżynierskie</t>
  </si>
  <si>
    <t>Informatyka stosowana - studia inżynierskie</t>
  </si>
  <si>
    <t>Inżynieria biomedyczna - studia inżynierskie</t>
  </si>
  <si>
    <t>Matematyka</t>
  </si>
  <si>
    <t>Mechatronika - studia inżynierskie</t>
  </si>
  <si>
    <t xml:space="preserve">Mechatronika </t>
  </si>
  <si>
    <t>Technologia chemiczna - studia inżynierskie</t>
  </si>
  <si>
    <t>Administracja</t>
  </si>
  <si>
    <t>Administrowanie środowiskiem</t>
  </si>
  <si>
    <t>Prawo</t>
  </si>
  <si>
    <t>Przedsiębiorczość</t>
  </si>
  <si>
    <t>Animacja społeczno-kulturalna z edukacją kulturalną</t>
  </si>
  <si>
    <t xml:space="preserve">Edukacja kulturalna </t>
  </si>
  <si>
    <t>Edukacja artystyczna w zakresie sztuki muzycznej</t>
  </si>
  <si>
    <t>Edukacja artystyczna w zakresie sztuk plastycznych</t>
  </si>
  <si>
    <t xml:space="preserve">
Etnologia i antropologia kulturowa
</t>
  </si>
  <si>
    <t>Etnologia i antropologia kulturowa</t>
  </si>
  <si>
    <t>Grafika</t>
  </si>
  <si>
    <t>Muzyka w multimediach</t>
  </si>
  <si>
    <t>Pedagogika
(Cieszyn)</t>
  </si>
  <si>
    <t>Pedagogika przedszkolna i wczesnoszkolna 
(Cieszyn)</t>
  </si>
  <si>
    <t xml:space="preserve">Projektowanie gier i przestrzeni wirtualnej </t>
  </si>
  <si>
    <t>Nauki o rodzinie</t>
  </si>
  <si>
    <t>Teologia</t>
  </si>
  <si>
    <t>Organizacja produkcji filmowej i telewizyjnej</t>
  </si>
  <si>
    <t>INNE USTALENIA DOTYCZĄCE OPŁAT:</t>
  </si>
  <si>
    <t>1)</t>
  </si>
  <si>
    <t>Powtarzanie semestru na studiach stacjonarnych (także w przypadku wznowienia studiów) — według odpłatności dla studiów niestacjonarnych dla danego kierunku, poziomu i lat studiów.</t>
  </si>
  <si>
    <t>2)</t>
  </si>
  <si>
    <t>3)</t>
  </si>
  <si>
    <t>INNE OPŁATY</t>
  </si>
  <si>
    <t>4)</t>
  </si>
  <si>
    <t>W przypadku kierunków reżyseria, realizacja obrazu filmowego, telewizyjnego i fotografia, zarządzanie kreatywne w nowych mediach (Creative management in new media) koszty ponownej realizacji pracy praktycznej ponosi student.</t>
  </si>
  <si>
    <t>Wydanie przez Studium Praktycznej Nauki Języków Obcych certyfikatu potwierdzającego poziom biegłości językowej.</t>
  </si>
  <si>
    <t>5)</t>
  </si>
  <si>
    <t>Twórcze pisanie i marketing wydawniczy</t>
  </si>
  <si>
    <t>Indywidualne Studia Międzyobszarowe</t>
  </si>
  <si>
    <t>1.</t>
  </si>
  <si>
    <t xml:space="preserve">2. </t>
  </si>
  <si>
    <t>3.</t>
  </si>
  <si>
    <t>Tabela wysokości opłat za usługi edukacyjne</t>
  </si>
  <si>
    <t>WH</t>
  </si>
  <si>
    <t>Wydział</t>
  </si>
  <si>
    <t>WNP</t>
  </si>
  <si>
    <t>WNST</t>
  </si>
  <si>
    <t>WSNE</t>
  </si>
  <si>
    <t>WTL</t>
  </si>
  <si>
    <t>SF</t>
  </si>
  <si>
    <t xml:space="preserve">Geologia </t>
  </si>
  <si>
    <t xml:space="preserve">Mikro i nanotechnologia </t>
  </si>
  <si>
    <t>WPIA</t>
  </si>
  <si>
    <t>ISM</t>
  </si>
  <si>
    <t>Inżynieria biomedyczna</t>
  </si>
  <si>
    <t>Inżynieria materiałowa</t>
  </si>
  <si>
    <t>Teologia
specjalność: teologia pastoralna</t>
  </si>
  <si>
    <r>
      <t>Opłata za zajęcia nieobjęte programem studiów:</t>
    </r>
    <r>
      <rPr>
        <i/>
        <sz val="12"/>
        <color theme="1"/>
        <rFont val="Calibri"/>
        <family val="2"/>
        <charset val="238"/>
        <scheme val="minor"/>
      </rPr>
      <t xml:space="preserve"> kształcenie na drugiej lub kolejnej specjalności w ramach jednego kierunku</t>
    </r>
    <r>
      <rPr>
        <sz val="12"/>
        <color theme="1"/>
        <rFont val="Calibri"/>
        <family val="2"/>
        <charset val="238"/>
        <scheme val="minor"/>
      </rPr>
      <t xml:space="preserve"> - według liczby punktów ECTS przypisanych do modułów - według wartości za 1 punkt ECTS dla danego kierunku, poziomu i lat studiów.</t>
    </r>
  </si>
  <si>
    <r>
      <t>W przypadku kierunków: biofizyka, fizyka, fizyka medyczna, mikro i nanotechnologia opłata za powtarzanie semestru z powodu niezaliczonego modułu "Wykonanie pracy dyplomowej" wynosi 200,00 zł</t>
    </r>
    <r>
      <rPr>
        <i/>
        <sz val="12"/>
        <color theme="1"/>
        <rFont val="Calibri"/>
        <family val="2"/>
        <charset val="238"/>
        <scheme val="minor"/>
      </rPr>
      <t>.</t>
    </r>
  </si>
  <si>
    <t xml:space="preserve">450,00
</t>
  </si>
  <si>
    <t>Biotechnologia;
Biotechnology - studia w języku angielskim</t>
  </si>
  <si>
    <t>Inżynieria materiałowa - studia inżynierskie; 
Materials Science and Engineering - studia w języku angielskim</t>
  </si>
  <si>
    <t>Międzynarodowe studia nauk politycznych i dyplomacji</t>
  </si>
  <si>
    <t>Indywidualne Studia Nauczycielskie</t>
  </si>
  <si>
    <t>Informatyka</t>
  </si>
  <si>
    <t>Computer Science
studia w języku angielskim</t>
  </si>
  <si>
    <t xml:space="preserve">Cykl kształcenia rozpoczynający się od roku akademickiego 2023/2024 </t>
  </si>
  <si>
    <t xml:space="preserve">W wysokości ustalonej dla tego kierunku studiów, na którym  moduł jest realizowany. 
W przypadku modułów prowadzonych przez Kolegium ISM  - 300,00 zł. </t>
  </si>
  <si>
    <r>
      <rPr>
        <sz val="12"/>
        <rFont val="Calibri"/>
        <charset val="238"/>
        <scheme val="minor"/>
      </rPr>
      <t xml:space="preserve">Pedagogika specjalna
(Cieszyn) </t>
    </r>
  </si>
  <si>
    <r>
      <t>Realizacja obrazu filmowego, telewizyjnego i fotografia</t>
    </r>
    <r>
      <rPr>
        <vertAlign val="superscript"/>
        <sz val="12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[patrz pkt. 5) ustaleń]</t>
    </r>
  </si>
  <si>
    <r>
      <t xml:space="preserve">Reżyseria </t>
    </r>
    <r>
      <rPr>
        <vertAlign val="superscript"/>
        <sz val="14"/>
        <rFont val="Calibri"/>
        <family val="2"/>
        <charset val="238"/>
        <scheme val="minor"/>
      </rPr>
      <t>[patrz pkt. 5) ustaleń]</t>
    </r>
  </si>
  <si>
    <r>
      <t xml:space="preserve">Reżyseria </t>
    </r>
    <r>
      <rPr>
        <vertAlign val="superscript"/>
        <sz val="14"/>
        <rFont val="Calibri"/>
        <family val="2"/>
        <charset val="238"/>
        <scheme val="minor"/>
      </rPr>
      <t xml:space="preserve"> [patrz pkt. 5) ustaleń]</t>
    </r>
  </si>
  <si>
    <r>
      <t xml:space="preserve">Creative Management in New Media
Zarządzanie kreatywne w nowych mediach 
</t>
    </r>
    <r>
      <rPr>
        <i/>
        <sz val="12"/>
        <rFont val="Calibri"/>
        <family val="2"/>
        <charset val="238"/>
        <scheme val="minor"/>
      </rPr>
      <t xml:space="preserve">studia w języku angielskim, 
</t>
    </r>
    <r>
      <rPr>
        <i/>
        <vertAlign val="superscript"/>
        <sz val="12"/>
        <rFont val="Calibri"/>
        <family val="2"/>
        <charset val="238"/>
        <scheme val="minor"/>
      </rPr>
      <t xml:space="preserve"> </t>
    </r>
    <r>
      <rPr>
        <i/>
        <vertAlign val="superscript"/>
        <sz val="14"/>
        <rFont val="Calibri"/>
        <family val="2"/>
        <charset val="238"/>
        <scheme val="minor"/>
      </rPr>
      <t>[patrz pkt. 5) ustaleń]</t>
    </r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</si>
  <si>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</si>
  <si>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</si>
  <si>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</si>
  <si>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</si>
  <si>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</si>
  <si>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</si>
  <si>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</si>
  <si>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</si>
  <si>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</si>
  <si>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</si>
  <si>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</si>
  <si>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</si>
  <si>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</si>
  <si>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</si>
  <si>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</si>
  <si>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</si>
  <si>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</si>
  <si>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</si>
  <si>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</si>
  <si>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</si>
  <si>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</si>
  <si>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</si>
  <si>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</si>
  <si>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</si>
  <si>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</si>
  <si>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</si>
  <si>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</si>
  <si>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</si>
  <si>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</si>
  <si>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</si>
  <si>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</si>
  <si>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</si>
  <si>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</si>
  <si>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</si>
  <si>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</si>
  <si>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</si>
  <si>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</si>
  <si>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</si>
  <si>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</si>
  <si>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</si>
  <si>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</si>
  <si>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</si>
  <si>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</si>
  <si>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</si>
  <si>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</si>
  <si>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</si>
  <si>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</si>
  <si>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</si>
  <si>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</si>
  <si>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</si>
  <si>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</si>
  <si>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</si>
  <si>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</si>
  <si>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</si>
  <si>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</si>
  <si>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</si>
  <si>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</si>
  <si>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</si>
  <si>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</si>
  <si>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</si>
  <si>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</si>
  <si>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</si>
  <si>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</si>
  <si>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</si>
  <si>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</si>
  <si>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</si>
  <si>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</si>
  <si>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</si>
  <si>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</si>
  <si>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</si>
  <si>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</si>
  <si>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</si>
  <si>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</si>
  <si>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</si>
  <si>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</si>
  <si>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</si>
  <si>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</si>
  <si>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</si>
  <si>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</si>
  <si>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</si>
  <si>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</si>
  <si>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</si>
  <si>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</si>
  <si>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</si>
  <si>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</si>
  <si>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</si>
  <si>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</si>
  <si>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</si>
  <si>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</si>
  <si>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</si>
  <si>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</si>
  <si>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</si>
  <si>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</si>
  <si>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</si>
  <si>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</si>
  <si>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</si>
  <si>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</si>
  <si>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</si>
  <si>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</si>
  <si>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</si>
  <si>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</si>
  <si>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</si>
  <si>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</si>
  <si>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</si>
  <si>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</si>
  <si>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</si>
  <si>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</si>
  <si>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</si>
  <si>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</si>
  <si>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</si>
  <si>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</si>
  <si>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</si>
  <si>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</si>
  <si>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</si>
  <si>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</si>
  <si>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</si>
  <si>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</si>
  <si>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</si>
  <si>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</si>
  <si>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</si>
  <si>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</si>
  <si>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</si>
  <si>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</si>
  <si>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</si>
  <si>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</si>
  <si>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</si>
  <si>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</si>
  <si>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</si>
  <si>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</si>
  <si>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</si>
  <si>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</si>
  <si>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136.</t>
  </si>
  <si>
    <t>137.</t>
  </si>
  <si>
    <t>138.</t>
  </si>
  <si>
    <t>139.</t>
  </si>
  <si>
    <t>140.</t>
  </si>
  <si>
    <t>141.</t>
  </si>
  <si>
    <t>142.</t>
  </si>
  <si>
    <t>143.</t>
  </si>
  <si>
    <r>
      <t xml:space="preserve">International Business Law and Arbitration
(Międzynarodowe Prawo Gospodarcze i Arbitraż)
</t>
    </r>
    <r>
      <rPr>
        <i/>
        <sz val="12"/>
        <rFont val="Calibri"/>
        <family val="2"/>
        <charset val="238"/>
        <scheme val="minor"/>
      </rPr>
      <t>studia w języku angielskim</t>
    </r>
  </si>
  <si>
    <t>Pedagogika 
(Cieszyn)</t>
  </si>
  <si>
    <t>Opłata za zajęcia nieobjęte programem studiów:  według liczby punktów ECTS przypisanych do modułów, wartość za 1 punkt ECTS odpowiednia dla kierunku, poziomu i lat studiów z wyjątkiem kierunków: animacja społeczno-kulturalna z edukacja kulturalną 80, 00 zł; edukacja kulturalna 80, 00 zł; etnologia i antropologia kulturowa 80, 00 zł; pedagogika(Cieszyn) 80, 00 zł; pedagogika osób niepełnosprawnych z arteterapią (Cieszyn) 80, 00 zł; pedagogika specjalna (Cieszyn) 80, 00 zł; pedagogika przedszkolna i wczesnoszkolna (Cieszyn) 95, 00 zł; pedagogika (Katowice) 95,00 zł; organizacja produkcji filmowej i telewizyjnej 100,00 zł; realizacja obrazu filmowego, telewizyjnego i fotografia 100,00 zł; reżyseria 100,00 zł; zarządzanie kreatywne w nowych mediach (Creative management in new media) 100,00 zł.</t>
  </si>
  <si>
    <t>Filologia francuska</t>
  </si>
  <si>
    <t>Filologia włoska</t>
  </si>
  <si>
    <t>Filologia hiszpańska</t>
  </si>
  <si>
    <t>Lingwistyka stosowana</t>
  </si>
  <si>
    <t>144.</t>
  </si>
  <si>
    <r>
      <t xml:space="preserve">Aquamatyka
</t>
    </r>
    <r>
      <rPr>
        <i/>
        <sz val="12"/>
        <rFont val="Calibri"/>
        <family val="2"/>
        <charset val="238"/>
        <scheme val="minor"/>
      </rPr>
      <t>(pod warunkiem uruchomienia)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</si>
  <si>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Zarządzanie zasobami ludzkimi w organizacji
</t>
    </r>
    <r>
      <rPr>
        <i/>
        <sz val="12"/>
        <color theme="1"/>
        <rFont val="Calibri"/>
        <family val="2"/>
        <charset val="238"/>
        <scheme val="minor"/>
      </rPr>
      <t>(pod warunkiem uruchomienia)</t>
    </r>
  </si>
  <si>
    <t>Matematyka -
(specjalności nauczycielskie)</t>
  </si>
  <si>
    <t>Matematyka -
(specjalności inne niż nauczycielskie)</t>
  </si>
  <si>
    <t xml:space="preserve"> </t>
  </si>
  <si>
    <t xml:space="preserve">Filologia angielska </t>
  </si>
  <si>
    <t>Filologia angielska</t>
  </si>
  <si>
    <t xml:space="preserve">Filologia germańska </t>
  </si>
  <si>
    <r>
      <t xml:space="preserve">Filologia germańska 
</t>
    </r>
    <r>
      <rPr>
        <i/>
        <sz val="12"/>
        <rFont val="Calibri"/>
        <family val="2"/>
        <charset val="238"/>
        <scheme val="minor"/>
      </rPr>
      <t>(pod warunkiem uruchomienia)</t>
    </r>
  </si>
  <si>
    <t xml:space="preserve">Filologia romańska </t>
  </si>
  <si>
    <t xml:space="preserve">Filologia wschodniosłowiańska </t>
  </si>
  <si>
    <t xml:space="preserve">Filologia słowiańska </t>
  </si>
  <si>
    <t>Załącznik do zarządzenia nr 90 Rektora Uniwersytetu Śląskiego w Katowicach                                          
z dnia 31 maja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</si>
</sst>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_z_ł"/>
    <numFmt numFmtId="165" formatCode="_-* #,##0\ _z_ł_-;\-* #,##0\ _z_ł_-;_-* &quot;-&quot;??\ _z_ł_-;_-@_-"/>
    <numFmt numFmtId="166" formatCode="#,##0.00\ &quot;zł&quot;"/>
    <numFmt numFmtId="167" formatCode="0_ ;\-0\ "/>
  </numFmts>
  <fonts count="5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trike/>
      <sz val="18"/>
      <color rgb="FFFF0000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charset val="238"/>
      <scheme val="minor"/>
    </font>
    <font>
      <sz val="10"/>
      <color theme="1"/>
      <name val="Arial"/>
      <charset val="238"/>
    </font>
    <font>
      <sz val="13"/>
      <color theme="1"/>
      <name val="Calibri"/>
      <charset val="238"/>
      <scheme val="minor"/>
    </font>
    <font>
      <sz val="11"/>
      <color theme="1"/>
      <name val="Calibri"/>
      <charset val="238"/>
      <scheme val="minor"/>
    </font>
    <font>
      <i/>
      <sz val="10"/>
      <color theme="1"/>
      <name val="Arial"/>
      <charset val="238"/>
    </font>
    <font>
      <sz val="10"/>
      <color theme="1"/>
      <name val="Calibri"/>
      <charset val="238"/>
      <scheme val="minor"/>
    </font>
    <font>
      <sz val="12"/>
      <name val="Calibri"/>
      <charset val="238"/>
      <scheme val="minor"/>
    </font>
    <font>
      <sz val="10"/>
      <name val="Arial"/>
      <charset val="238"/>
    </font>
    <font>
      <sz val="13"/>
      <name val="Calibri"/>
      <charset val="238"/>
      <scheme val="minor"/>
    </font>
    <font>
      <sz val="11"/>
      <color indexed="8"/>
      <name val="Calibri"/>
      <charset val="238"/>
    </font>
    <font>
      <i/>
      <sz val="10"/>
      <name val="Arial"/>
      <charset val="238"/>
    </font>
    <font>
      <vertAlign val="superscript"/>
      <sz val="12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vertAlign val="superscript"/>
      <sz val="14"/>
      <name val="Calibri"/>
      <family val="2"/>
      <charset val="238"/>
      <scheme val="minor"/>
    </font>
    <font>
      <i/>
      <sz val="10"/>
      <name val="Calibri"/>
      <charset val="238"/>
      <scheme val="minor"/>
    </font>
    <font>
      <sz val="10"/>
      <name val="Calibri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Trellis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0" fontId="11" fillId="0" borderId="0" applyBorder="0" applyProtection="0"/>
    <xf numFmtId="44" fontId="10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9" fillId="0" borderId="0" applyBorder="0" applyProtection="0"/>
  </cellStyleXfs>
  <cellXfs count="253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44" fontId="20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4" fillId="5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textRotation="90"/>
    </xf>
    <xf numFmtId="0" fontId="2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25" fillId="5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Fill="1"/>
    <xf numFmtId="2" fontId="29" fillId="0" borderId="12" xfId="1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vertical="center" wrapText="1"/>
    </xf>
    <xf numFmtId="4" fontId="4" fillId="5" borderId="9" xfId="0" applyNumberFormat="1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 wrapText="1"/>
    </xf>
    <xf numFmtId="4" fontId="32" fillId="7" borderId="1" xfId="0" applyNumberFormat="1" applyFont="1" applyFill="1" applyBorder="1" applyAlignment="1">
      <alignment horizontal="center" vertical="center"/>
    </xf>
    <xf numFmtId="4" fontId="32" fillId="7" borderId="11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4" fontId="32" fillId="0" borderId="9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4" fontId="32" fillId="7" borderId="12" xfId="0" applyNumberFormat="1" applyFont="1" applyFill="1" applyBorder="1" applyAlignment="1">
      <alignment horizontal="center" vertical="center"/>
    </xf>
    <xf numFmtId="4" fontId="32" fillId="0" borderId="12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wrapText="1"/>
    </xf>
    <xf numFmtId="4" fontId="4" fillId="8" borderId="12" xfId="0" applyNumberFormat="1" applyFont="1" applyFill="1" applyBorder="1" applyAlignment="1">
      <alignment horizontal="center" vertical="center"/>
    </xf>
    <xf numFmtId="1" fontId="5" fillId="0" borderId="1" xfId="3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/>
    </xf>
    <xf numFmtId="1" fontId="5" fillId="0" borderId="11" xfId="3" applyNumberFormat="1" applyFont="1" applyBorder="1" applyAlignment="1">
      <alignment horizontal="center" vertical="center"/>
    </xf>
    <xf numFmtId="1" fontId="5" fillId="0" borderId="11" xfId="3" applyNumberFormat="1" applyFont="1" applyFill="1" applyBorder="1" applyAlignment="1">
      <alignment horizontal="center" vertical="center"/>
    </xf>
    <xf numFmtId="1" fontId="5" fillId="0" borderId="13" xfId="3" applyNumberFormat="1" applyFont="1" applyBorder="1" applyAlignment="1">
      <alignment horizontal="center" vertical="center"/>
    </xf>
    <xf numFmtId="1" fontId="38" fillId="0" borderId="11" xfId="5" applyNumberFormat="1" applyFont="1" applyBorder="1" applyAlignment="1">
      <alignment horizontal="center" vertical="center"/>
    </xf>
    <xf numFmtId="1" fontId="38" fillId="0" borderId="13" xfId="5" applyNumberFormat="1" applyFont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0" fontId="37" fillId="0" borderId="9" xfId="0" applyFont="1" applyFill="1" applyBorder="1" applyAlignment="1">
      <alignment horizontal="center" vertical="center" wrapText="1"/>
    </xf>
    <xf numFmtId="4" fontId="38" fillId="8" borderId="9" xfId="0" applyNumberFormat="1" applyFont="1" applyFill="1" applyBorder="1" applyAlignment="1">
      <alignment horizontal="center" vertical="top"/>
    </xf>
    <xf numFmtId="4" fontId="32" fillId="0" borderId="9" xfId="0" applyNumberFormat="1" applyFont="1" applyFill="1" applyBorder="1" applyAlignment="1">
      <alignment horizontal="center" vertical="center" wrapText="1"/>
    </xf>
    <xf numFmtId="4" fontId="32" fillId="0" borderId="9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4" fontId="38" fillId="8" borderId="1" xfId="0" applyNumberFormat="1" applyFont="1" applyFill="1" applyBorder="1" applyAlignment="1">
      <alignment horizontal="center" vertical="top"/>
    </xf>
    <xf numFmtId="4" fontId="32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4" fontId="38" fillId="8" borderId="1" xfId="0" applyNumberFormat="1" applyFont="1" applyFill="1" applyBorder="1" applyAlignment="1">
      <alignment horizontal="center" vertical="center"/>
    </xf>
    <xf numFmtId="4" fontId="38" fillId="0" borderId="1" xfId="0" applyNumberFormat="1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4" fontId="38" fillId="8" borderId="12" xfId="0" applyNumberFormat="1" applyFont="1" applyFill="1" applyBorder="1" applyAlignment="1">
      <alignment horizontal="center" vertical="top"/>
    </xf>
    <xf numFmtId="4" fontId="32" fillId="0" borderId="12" xfId="0" applyNumberFormat="1" applyFont="1" applyFill="1" applyBorder="1" applyAlignment="1">
      <alignment horizontal="center" vertical="center" wrapText="1"/>
    </xf>
    <xf numFmtId="4" fontId="32" fillId="0" borderId="12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top" wrapText="1"/>
    </xf>
    <xf numFmtId="0" fontId="30" fillId="0" borderId="12" xfId="0" applyFont="1" applyFill="1" applyBorder="1" applyAlignment="1">
      <alignment horizontal="left" vertical="top" wrapText="1"/>
    </xf>
    <xf numFmtId="1" fontId="32" fillId="0" borderId="11" xfId="5" applyNumberFormat="1" applyFont="1" applyFill="1" applyBorder="1" applyAlignment="1">
      <alignment horizontal="center" vertical="top"/>
    </xf>
    <xf numFmtId="0" fontId="36" fillId="0" borderId="1" xfId="0" applyFont="1" applyFill="1" applyBorder="1" applyAlignment="1">
      <alignment vertical="center" wrapText="1"/>
    </xf>
    <xf numFmtId="1" fontId="32" fillId="0" borderId="11" xfId="5" applyNumberFormat="1" applyFont="1" applyFill="1" applyBorder="1" applyAlignment="1">
      <alignment horizontal="center" vertical="center"/>
    </xf>
    <xf numFmtId="4" fontId="32" fillId="8" borderId="1" xfId="0" applyNumberFormat="1" applyFont="1" applyFill="1" applyBorder="1" applyAlignment="1">
      <alignment horizontal="center" vertical="top"/>
    </xf>
    <xf numFmtId="1" fontId="32" fillId="8" borderId="11" xfId="0" applyNumberFormat="1" applyFont="1" applyFill="1" applyBorder="1" applyAlignment="1">
      <alignment horizontal="center" vertical="top"/>
    </xf>
    <xf numFmtId="4" fontId="32" fillId="8" borderId="1" xfId="0" applyNumberFormat="1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vertical="center" wrapText="1"/>
    </xf>
    <xf numFmtId="0" fontId="40" fillId="0" borderId="12" xfId="0" applyFont="1" applyFill="1" applyBorder="1" applyAlignment="1">
      <alignment horizontal="center" vertical="center" wrapText="1"/>
    </xf>
    <xf numFmtId="1" fontId="32" fillId="0" borderId="13" xfId="5" applyNumberFormat="1" applyFont="1" applyFill="1" applyBorder="1" applyAlignment="1">
      <alignment horizontal="center" vertical="top"/>
    </xf>
    <xf numFmtId="165" fontId="4" fillId="0" borderId="1" xfId="1" applyNumberFormat="1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top"/>
    </xf>
    <xf numFmtId="4" fontId="4" fillId="5" borderId="11" xfId="0" applyNumberFormat="1" applyFont="1" applyFill="1" applyBorder="1" applyAlignment="1">
      <alignment horizontal="center" vertical="top"/>
    </xf>
    <xf numFmtId="4" fontId="4" fillId="5" borderId="1" xfId="0" applyNumberFormat="1" applyFont="1" applyFill="1" applyBorder="1" applyAlignment="1">
      <alignment horizontal="center" vertical="center"/>
    </xf>
    <xf numFmtId="0" fontId="4" fillId="0" borderId="11" xfId="1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1" fontId="38" fillId="0" borderId="1" xfId="5" applyNumberFormat="1" applyFont="1" applyFill="1" applyBorder="1" applyAlignment="1">
      <alignment horizontal="center" vertical="center"/>
    </xf>
    <xf numFmtId="4" fontId="38" fillId="0" borderId="1" xfId="0" applyNumberFormat="1" applyFont="1" applyBorder="1" applyAlignment="1">
      <alignment horizontal="center" vertical="center" wrapText="1"/>
    </xf>
    <xf numFmtId="1" fontId="32" fillId="8" borderId="11" xfId="0" applyNumberFormat="1" applyFont="1" applyFill="1" applyBorder="1" applyAlignment="1">
      <alignment horizontal="center" vertical="center"/>
    </xf>
    <xf numFmtId="1" fontId="32" fillId="0" borderId="1" xfId="5" applyNumberFormat="1" applyFont="1" applyFill="1" applyBorder="1" applyAlignment="1">
      <alignment horizontal="center" vertical="center"/>
    </xf>
    <xf numFmtId="4" fontId="32" fillId="0" borderId="9" xfId="0" applyNumberFormat="1" applyFont="1" applyBorder="1" applyAlignment="1">
      <alignment horizontal="center" vertical="center" wrapText="1"/>
    </xf>
    <xf numFmtId="1" fontId="38" fillId="8" borderId="1" xfId="0" applyNumberFormat="1" applyFont="1" applyFill="1" applyBorder="1" applyAlignment="1">
      <alignment horizontal="center" vertical="top"/>
    </xf>
    <xf numFmtId="1" fontId="32" fillId="0" borderId="11" xfId="5" applyNumberFormat="1" applyFont="1" applyBorder="1" applyAlignment="1">
      <alignment horizontal="center" vertical="center"/>
    </xf>
    <xf numFmtId="1" fontId="32" fillId="8" borderId="11" xfId="5" applyNumberFormat="1" applyFont="1" applyFill="1" applyBorder="1" applyAlignment="1">
      <alignment horizontal="center" vertical="top"/>
    </xf>
    <xf numFmtId="1" fontId="38" fillId="8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3" fontId="4" fillId="3" borderId="11" xfId="0" quotePrefix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" fontId="4" fillId="3" borderId="11" xfId="5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1" fontId="32" fillId="3" borderId="11" xfId="5" applyNumberFormat="1" applyFont="1" applyFill="1" applyBorder="1" applyAlignment="1">
      <alignment horizontal="center" vertical="center"/>
    </xf>
    <xf numFmtId="4" fontId="38" fillId="3" borderId="1" xfId="0" applyNumberFormat="1" applyFont="1" applyFill="1" applyBorder="1" applyAlignment="1">
      <alignment horizontal="center" vertical="center"/>
    </xf>
    <xf numFmtId="4" fontId="32" fillId="3" borderId="1" xfId="0" applyNumberFormat="1" applyFont="1" applyFill="1" applyBorder="1" applyAlignment="1">
      <alignment horizontal="center" vertical="center"/>
    </xf>
    <xf numFmtId="1" fontId="32" fillId="3" borderId="1" xfId="5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1" fontId="38" fillId="3" borderId="11" xfId="5" applyNumberFormat="1" applyFont="1" applyFill="1" applyBorder="1" applyAlignment="1">
      <alignment horizontal="center" vertical="center"/>
    </xf>
    <xf numFmtId="1" fontId="38" fillId="8" borderId="11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1" fontId="32" fillId="0" borderId="1" xfId="5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4" fontId="32" fillId="7" borderId="9" xfId="0" applyNumberFormat="1" applyFont="1" applyFill="1" applyBorder="1" applyAlignment="1">
      <alignment horizontal="center" vertical="top"/>
    </xf>
    <xf numFmtId="0" fontId="49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" fontId="38" fillId="8" borderId="9" xfId="0" applyNumberFormat="1" applyFont="1" applyFill="1" applyBorder="1" applyAlignment="1">
      <alignment horizontal="center" vertical="top"/>
    </xf>
    <xf numFmtId="1" fontId="32" fillId="0" borderId="10" xfId="5" applyNumberFormat="1" applyFont="1" applyBorder="1" applyAlignment="1">
      <alignment horizontal="center" vertical="center"/>
    </xf>
    <xf numFmtId="4" fontId="32" fillId="7" borderId="1" xfId="0" applyNumberFormat="1" applyFont="1" applyFill="1" applyBorder="1" applyAlignment="1">
      <alignment horizontal="center" vertical="top"/>
    </xf>
    <xf numFmtId="1" fontId="32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/>
    </xf>
    <xf numFmtId="4" fontId="38" fillId="0" borderId="12" xfId="0" applyNumberFormat="1" applyFont="1" applyBorder="1" applyAlignment="1">
      <alignment horizontal="center" vertical="center"/>
    </xf>
    <xf numFmtId="0" fontId="30" fillId="0" borderId="9" xfId="0" applyFont="1" applyFill="1" applyBorder="1" applyAlignment="1">
      <alignment horizontal="left" vertical="center" wrapText="1"/>
    </xf>
    <xf numFmtId="0" fontId="31" fillId="0" borderId="9" xfId="0" applyFont="1" applyBorder="1" applyAlignment="1">
      <alignment horizontal="center" vertical="center" wrapText="1"/>
    </xf>
    <xf numFmtId="4" fontId="5" fillId="7" borderId="9" xfId="0" applyNumberFormat="1" applyFont="1" applyFill="1" applyBorder="1" applyAlignment="1">
      <alignment horizontal="center" vertical="top"/>
    </xf>
    <xf numFmtId="0" fontId="7" fillId="0" borderId="9" xfId="0" applyFont="1" applyBorder="1" applyAlignment="1">
      <alignment horizontal="center" vertical="center" wrapText="1"/>
    </xf>
    <xf numFmtId="4" fontId="4" fillId="8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wrapText="1"/>
    </xf>
    <xf numFmtId="1" fontId="5" fillId="0" borderId="10" xfId="3" applyNumberFormat="1" applyFont="1" applyBorder="1" applyAlignment="1">
      <alignment horizontal="center" vertical="center"/>
    </xf>
    <xf numFmtId="4" fontId="32" fillId="0" borderId="12" xfId="0" applyNumberFormat="1" applyFont="1" applyBorder="1" applyAlignment="1">
      <alignment horizontal="center" vertical="center"/>
    </xf>
    <xf numFmtId="0" fontId="36" fillId="0" borderId="9" xfId="0" applyFont="1" applyFill="1" applyBorder="1" applyAlignment="1">
      <alignment horizontal="left" vertical="center" wrapText="1"/>
    </xf>
    <xf numFmtId="4" fontId="38" fillId="8" borderId="9" xfId="0" applyNumberFormat="1" applyFont="1" applyFill="1" applyBorder="1" applyAlignment="1">
      <alignment horizontal="center" vertical="center"/>
    </xf>
    <xf numFmtId="1" fontId="32" fillId="0" borderId="10" xfId="5" applyNumberFormat="1" applyFont="1" applyFill="1" applyBorder="1" applyAlignment="1">
      <alignment horizontal="center" vertical="top"/>
    </xf>
    <xf numFmtId="165" fontId="4" fillId="0" borderId="9" xfId="1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top"/>
    </xf>
    <xf numFmtId="4" fontId="4" fillId="5" borderId="10" xfId="0" applyNumberFormat="1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4" fontId="4" fillId="8" borderId="15" xfId="0" applyNumberFormat="1" applyFont="1" applyFill="1" applyBorder="1" applyAlignment="1">
      <alignment horizontal="center" vertical="top"/>
    </xf>
    <xf numFmtId="0" fontId="25" fillId="6" borderId="6" xfId="0" applyFont="1" applyFill="1" applyBorder="1" applyAlignment="1">
      <alignment horizontal="center" vertical="center"/>
    </xf>
    <xf numFmtId="4" fontId="4" fillId="8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25" fillId="6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1" fontId="4" fillId="0" borderId="16" xfId="1" applyNumberFormat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4" fontId="4" fillId="8" borderId="12" xfId="0" applyNumberFormat="1" applyFont="1" applyFill="1" applyBorder="1" applyAlignment="1">
      <alignment horizontal="center" vertical="top"/>
    </xf>
    <xf numFmtId="4" fontId="4" fillId="5" borderId="10" xfId="0" applyNumberFormat="1" applyFont="1" applyFill="1" applyBorder="1" applyAlignment="1">
      <alignment horizontal="center" vertical="center"/>
    </xf>
    <xf numFmtId="4" fontId="4" fillId="5" borderId="11" xfId="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167" fontId="4" fillId="0" borderId="11" xfId="1" applyNumberFormat="1" applyFont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167" fontId="4" fillId="0" borderId="13" xfId="1" applyNumberFormat="1" applyFont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horizontal="left" vertical="center" wrapText="1"/>
    </xf>
    <xf numFmtId="4" fontId="4" fillId="8" borderId="9" xfId="0" applyNumberFormat="1" applyFont="1" applyFill="1" applyBorder="1" applyAlignment="1">
      <alignment horizontal="center" vertical="top"/>
    </xf>
    <xf numFmtId="4" fontId="4" fillId="0" borderId="23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 wrapText="1"/>
    </xf>
    <xf numFmtId="1" fontId="4" fillId="0" borderId="24" xfId="1" applyNumberFormat="1" applyFont="1" applyBorder="1" applyAlignment="1">
      <alignment horizontal="center" vertical="center"/>
    </xf>
    <xf numFmtId="4" fontId="4" fillId="8" borderId="11" xfId="0" applyNumberFormat="1" applyFont="1" applyFill="1" applyBorder="1" applyAlignment="1">
      <alignment horizontal="center" vertical="center"/>
    </xf>
    <xf numFmtId="4" fontId="32" fillId="7" borderId="10" xfId="0" applyNumberFormat="1" applyFont="1" applyFill="1" applyBorder="1" applyAlignment="1">
      <alignment horizontal="center" vertical="center"/>
    </xf>
    <xf numFmtId="1" fontId="32" fillId="0" borderId="10" xfId="5" applyNumberFormat="1" applyFont="1" applyFill="1" applyBorder="1" applyAlignment="1">
      <alignment horizontal="center" vertical="center"/>
    </xf>
    <xf numFmtId="1" fontId="32" fillId="0" borderId="13" xfId="5" applyNumberFormat="1" applyFont="1" applyFill="1" applyBorder="1" applyAlignment="1">
      <alignment horizontal="center" vertical="center"/>
    </xf>
    <xf numFmtId="1" fontId="38" fillId="8" borderId="11" xfId="0" applyNumberFormat="1" applyFont="1" applyFill="1" applyBorder="1" applyAlignment="1">
      <alignment horizontal="center" vertical="top"/>
    </xf>
    <xf numFmtId="1" fontId="38" fillId="0" borderId="10" xfId="5" applyNumberFormat="1" applyFont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1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center" vertical="center" textRotation="90"/>
    </xf>
    <xf numFmtId="0" fontId="26" fillId="0" borderId="6" xfId="0" applyFont="1" applyFill="1" applyBorder="1" applyAlignment="1">
      <alignment horizontal="center" vertical="center" textRotation="90"/>
    </xf>
    <xf numFmtId="0" fontId="26" fillId="0" borderId="17" xfId="0" applyFont="1" applyFill="1" applyBorder="1" applyAlignment="1">
      <alignment horizontal="center" vertical="center" textRotation="90"/>
    </xf>
    <xf numFmtId="0" fontId="13" fillId="4" borderId="15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166" fontId="22" fillId="0" borderId="21" xfId="0" applyNumberFormat="1" applyFont="1" applyFill="1" applyBorder="1" applyAlignment="1">
      <alignment horizontal="center" vertical="center"/>
    </xf>
    <xf numFmtId="166" fontId="22" fillId="0" borderId="2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textRotation="90" wrapText="1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</cellXfs>
  <cellStyles count="7">
    <cellStyle name="Dziesiętny" xfId="1" builtinId="3"/>
    <cellStyle name="Dziesiętny 2" xfId="5"/>
    <cellStyle name="Excel Built-in Normal" xfId="2"/>
    <cellStyle name="Excel Built-in Normal 2" xfId="6"/>
    <cellStyle name="Normalny" xfId="0" builtinId="0"/>
    <cellStyle name="Normalny 2" xfId="4"/>
    <cellStyle name="Walutowy" xfId="3" builtinId="4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8"/>
  <sheetViews>
    <sheetView tabSelected="1" topLeftCell="C1" zoomScaleNormal="100" workbookViewId="0">
      <selection activeCell="M2" sqref="M2"/>
    </sheetView>
  </sheetViews>
  <sheetFormatPr defaultColWidth="9.140625" defaultRowHeight="15.75" x14ac:dyDescent="0.25"/>
  <cols>
    <col min="1" max="2" width="7.85546875" style="2" hidden="1" customWidth="1"/>
    <col min="3" max="3" width="12.85546875" style="32" customWidth="1"/>
    <col min="4" max="4" width="7.5703125" style="8" customWidth="1"/>
    <col min="5" max="5" width="47.7109375" style="7" customWidth="1"/>
    <col min="6" max="6" width="8.140625" style="6" customWidth="1"/>
    <col min="7" max="7" width="12" style="3" customWidth="1"/>
    <col min="8" max="12" width="12" style="1" customWidth="1"/>
    <col min="13" max="13" width="15.5703125" style="18" customWidth="1"/>
    <col min="14" max="18" width="12" style="1" customWidth="1"/>
    <col min="19" max="19" width="16.42578125" style="1" customWidth="1"/>
    <col min="20" max="16384" width="9.140625" style="1"/>
  </cols>
  <sheetData>
    <row r="1" spans="1:22" ht="51.75" customHeight="1" x14ac:dyDescent="0.25">
      <c r="E1" s="244"/>
      <c r="F1" s="245"/>
      <c r="G1" s="245"/>
      <c r="H1" s="245"/>
      <c r="I1" s="245"/>
      <c r="J1" s="245"/>
      <c r="K1" s="245"/>
      <c r="M1" s="220" t="s">
        <v>316</v>
      </c>
      <c r="N1" s="220"/>
      <c r="O1" s="220"/>
      <c r="P1" s="220"/>
      <c r="Q1" s="220"/>
      <c r="R1" s="220"/>
      <c r="S1" s="220"/>
    </row>
    <row r="2" spans="1:22" ht="51.75" customHeight="1" x14ac:dyDescent="0.25">
      <c r="E2" s="251" t="s">
        <v>150</v>
      </c>
      <c r="F2" s="252"/>
      <c r="G2" s="252"/>
      <c r="H2" s="252"/>
      <c r="I2" s="252"/>
      <c r="J2" s="252"/>
      <c r="K2" s="42"/>
      <c r="M2" s="43"/>
      <c r="N2" s="43"/>
      <c r="O2" s="43"/>
      <c r="P2" s="43"/>
      <c r="Q2" s="43"/>
      <c r="R2" s="43"/>
      <c r="S2" s="43"/>
    </row>
    <row r="3" spans="1:22" ht="57.75" customHeight="1" thickBot="1" x14ac:dyDescent="0.3">
      <c r="E3" s="222" t="s">
        <v>126</v>
      </c>
      <c r="F3" s="222"/>
      <c r="G3" s="222"/>
      <c r="H3" s="222"/>
      <c r="I3" s="222"/>
      <c r="J3" s="20"/>
      <c r="K3" s="20"/>
      <c r="L3" s="20"/>
      <c r="M3" s="221"/>
      <c r="N3" s="221"/>
      <c r="O3" s="221"/>
      <c r="P3" s="221"/>
      <c r="Q3" s="221"/>
      <c r="R3" s="221"/>
      <c r="S3" s="221"/>
    </row>
    <row r="4" spans="1:22" ht="41.25" customHeight="1" x14ac:dyDescent="0.25">
      <c r="A4" s="23"/>
      <c r="B4" s="24"/>
      <c r="C4" s="238" t="s">
        <v>128</v>
      </c>
      <c r="D4" s="241"/>
      <c r="E4" s="241"/>
      <c r="F4" s="241"/>
      <c r="G4" s="223" t="s">
        <v>51</v>
      </c>
      <c r="H4" s="223"/>
      <c r="I4" s="223"/>
      <c r="J4" s="223"/>
      <c r="K4" s="223"/>
      <c r="L4" s="223"/>
      <c r="M4" s="227" t="s">
        <v>54</v>
      </c>
      <c r="N4" s="227"/>
      <c r="O4" s="227"/>
      <c r="P4" s="227"/>
      <c r="Q4" s="227"/>
      <c r="R4" s="227"/>
      <c r="S4" s="228"/>
      <c r="V4" s="31"/>
    </row>
    <row r="5" spans="1:22" ht="54" customHeight="1" x14ac:dyDescent="0.25">
      <c r="A5" s="25"/>
      <c r="B5" s="26"/>
      <c r="C5" s="239"/>
      <c r="D5" s="242"/>
      <c r="E5" s="242"/>
      <c r="F5" s="242"/>
      <c r="G5" s="224"/>
      <c r="H5" s="224"/>
      <c r="I5" s="224"/>
      <c r="J5" s="224"/>
      <c r="K5" s="224"/>
      <c r="L5" s="224"/>
      <c r="M5" s="229" t="s">
        <v>55</v>
      </c>
      <c r="N5" s="230" t="s">
        <v>52</v>
      </c>
      <c r="O5" s="230"/>
      <c r="P5" s="230"/>
      <c r="Q5" s="230"/>
      <c r="R5" s="230"/>
      <c r="S5" s="231"/>
    </row>
    <row r="6" spans="1:22" ht="57.75" customHeight="1" x14ac:dyDescent="0.25">
      <c r="A6" s="25"/>
      <c r="B6" s="26"/>
      <c r="C6" s="239"/>
      <c r="D6" s="246" t="s">
        <v>37</v>
      </c>
      <c r="E6" s="234" t="s">
        <v>36</v>
      </c>
      <c r="F6" s="250" t="s">
        <v>46</v>
      </c>
      <c r="G6" s="233" t="s">
        <v>53</v>
      </c>
      <c r="H6" s="232" t="s">
        <v>41</v>
      </c>
      <c r="I6" s="232"/>
      <c r="J6" s="232"/>
      <c r="K6" s="232" t="s">
        <v>42</v>
      </c>
      <c r="L6" s="225" t="s">
        <v>50</v>
      </c>
      <c r="M6" s="229"/>
      <c r="N6" s="233" t="s">
        <v>40</v>
      </c>
      <c r="O6" s="232" t="s">
        <v>41</v>
      </c>
      <c r="P6" s="232"/>
      <c r="Q6" s="232"/>
      <c r="R6" s="232" t="s">
        <v>42</v>
      </c>
      <c r="S6" s="226" t="s">
        <v>50</v>
      </c>
    </row>
    <row r="7" spans="1:22" x14ac:dyDescent="0.25">
      <c r="A7" s="25"/>
      <c r="B7" s="26"/>
      <c r="C7" s="239"/>
      <c r="D7" s="246"/>
      <c r="E7" s="234"/>
      <c r="F7" s="250"/>
      <c r="G7" s="233"/>
      <c r="H7" s="212" t="s">
        <v>43</v>
      </c>
      <c r="I7" s="212" t="s">
        <v>44</v>
      </c>
      <c r="J7" s="212" t="s">
        <v>45</v>
      </c>
      <c r="K7" s="235"/>
      <c r="L7" s="225"/>
      <c r="M7" s="229"/>
      <c r="N7" s="233"/>
      <c r="O7" s="212" t="s">
        <v>43</v>
      </c>
      <c r="P7" s="212" t="s">
        <v>44</v>
      </c>
      <c r="Q7" s="212" t="s">
        <v>45</v>
      </c>
      <c r="R7" s="232"/>
      <c r="S7" s="226"/>
    </row>
    <row r="8" spans="1:22" s="5" customFormat="1" ht="18.75" customHeight="1" thickBot="1" x14ac:dyDescent="0.3">
      <c r="A8" s="27"/>
      <c r="B8" s="28"/>
      <c r="C8" s="240"/>
      <c r="D8" s="21">
        <v>1</v>
      </c>
      <c r="E8" s="22">
        <v>2</v>
      </c>
      <c r="F8" s="21">
        <v>3</v>
      </c>
      <c r="G8" s="22">
        <v>4</v>
      </c>
      <c r="H8" s="21">
        <v>5</v>
      </c>
      <c r="I8" s="22">
        <v>6</v>
      </c>
      <c r="J8" s="21">
        <v>7</v>
      </c>
      <c r="K8" s="22">
        <v>8</v>
      </c>
      <c r="L8" s="21">
        <v>9</v>
      </c>
      <c r="M8" s="22">
        <v>10</v>
      </c>
      <c r="N8" s="21">
        <v>11</v>
      </c>
      <c r="O8" s="22">
        <v>12</v>
      </c>
      <c r="P8" s="21">
        <v>13</v>
      </c>
      <c r="Q8" s="22">
        <v>14</v>
      </c>
      <c r="R8" s="21">
        <v>15</v>
      </c>
      <c r="S8" s="37">
        <v>16</v>
      </c>
    </row>
    <row r="9" spans="1:22" ht="25.5" customHeight="1" x14ac:dyDescent="0.35">
      <c r="A9" s="10" t="s">
        <v>0</v>
      </c>
      <c r="B9" s="11" t="s">
        <v>26</v>
      </c>
      <c r="C9" s="41" t="s">
        <v>127</v>
      </c>
      <c r="D9" s="73" t="s">
        <v>123</v>
      </c>
      <c r="E9" s="205" t="s">
        <v>8</v>
      </c>
      <c r="F9" s="92" t="s">
        <v>47</v>
      </c>
      <c r="G9" s="93" t="s">
        <v>49</v>
      </c>
      <c r="H9" s="93" t="s">
        <v>49</v>
      </c>
      <c r="I9" s="93" t="s">
        <v>49</v>
      </c>
      <c r="J9" s="93" t="s">
        <v>49</v>
      </c>
      <c r="K9" s="93" t="s">
        <v>49</v>
      </c>
      <c r="L9" s="156" t="s">
        <v>49</v>
      </c>
      <c r="M9" s="129">
        <v>450</v>
      </c>
      <c r="N9" s="62">
        <v>1850</v>
      </c>
      <c r="O9" s="62">
        <f>N9*33%</f>
        <v>610.5</v>
      </c>
      <c r="P9" s="62">
        <f>N9*33%</f>
        <v>610.5</v>
      </c>
      <c r="Q9" s="62">
        <f>N9*34%</f>
        <v>629</v>
      </c>
      <c r="R9" s="62">
        <f>SUM(N9-150)</f>
        <v>1700</v>
      </c>
      <c r="S9" s="157">
        <f>N9/30</f>
        <v>61.666666666666664</v>
      </c>
    </row>
    <row r="10" spans="1:22" ht="25.5" customHeight="1" x14ac:dyDescent="0.35">
      <c r="A10" s="12"/>
      <c r="B10" s="4"/>
      <c r="C10" s="183" t="s">
        <v>127</v>
      </c>
      <c r="D10" s="69" t="s">
        <v>124</v>
      </c>
      <c r="E10" s="110" t="s">
        <v>19</v>
      </c>
      <c r="F10" s="100" t="s">
        <v>38</v>
      </c>
      <c r="G10" s="102">
        <v>2400</v>
      </c>
      <c r="H10" s="102">
        <f>G10*33%</f>
        <v>792</v>
      </c>
      <c r="I10" s="102">
        <f>G10*33%</f>
        <v>792</v>
      </c>
      <c r="J10" s="102">
        <f>G10*34%</f>
        <v>816.00000000000011</v>
      </c>
      <c r="K10" s="102">
        <f>SUM(G10-150)</f>
        <v>2250</v>
      </c>
      <c r="L10" s="125">
        <f>G10/30</f>
        <v>80</v>
      </c>
      <c r="M10" s="126">
        <v>450</v>
      </c>
      <c r="N10" s="114" t="s">
        <v>49</v>
      </c>
      <c r="O10" s="114" t="s">
        <v>49</v>
      </c>
      <c r="P10" s="114" t="s">
        <v>49</v>
      </c>
      <c r="Q10" s="114" t="s">
        <v>49</v>
      </c>
      <c r="R10" s="114" t="s">
        <v>49</v>
      </c>
      <c r="S10" s="127" t="s">
        <v>49</v>
      </c>
    </row>
    <row r="11" spans="1:22" ht="27" customHeight="1" x14ac:dyDescent="0.35">
      <c r="A11" s="12" t="s">
        <v>13</v>
      </c>
      <c r="B11" s="4" t="s">
        <v>34</v>
      </c>
      <c r="C11" s="183" t="s">
        <v>127</v>
      </c>
      <c r="D11" s="73" t="s">
        <v>125</v>
      </c>
      <c r="E11" s="110" t="s">
        <v>20</v>
      </c>
      <c r="F11" s="96" t="s">
        <v>48</v>
      </c>
      <c r="G11" s="102">
        <v>2400</v>
      </c>
      <c r="H11" s="99">
        <f t="shared" ref="H11:H17" si="0">G11*33%</f>
        <v>792</v>
      </c>
      <c r="I11" s="99">
        <f t="shared" ref="I11" si="1">G11*33%</f>
        <v>792</v>
      </c>
      <c r="J11" s="99">
        <f t="shared" ref="J11:J17" si="2">G11*34%</f>
        <v>816.00000000000011</v>
      </c>
      <c r="K11" s="99">
        <f t="shared" ref="K11" si="3">SUM(G11-150)</f>
        <v>2250</v>
      </c>
      <c r="L11" s="128">
        <f t="shared" ref="L11" si="4">G11/30</f>
        <v>80</v>
      </c>
      <c r="M11" s="58">
        <v>450</v>
      </c>
      <c r="N11" s="114" t="s">
        <v>49</v>
      </c>
      <c r="O11" s="114" t="s">
        <v>49</v>
      </c>
      <c r="P11" s="114" t="s">
        <v>49</v>
      </c>
      <c r="Q11" s="114" t="s">
        <v>49</v>
      </c>
      <c r="R11" s="114" t="s">
        <v>49</v>
      </c>
      <c r="S11" s="127" t="s">
        <v>49</v>
      </c>
    </row>
    <row r="12" spans="1:22" ht="30" customHeight="1" x14ac:dyDescent="0.35">
      <c r="A12" s="12" t="s">
        <v>0</v>
      </c>
      <c r="B12" s="4" t="s">
        <v>22</v>
      </c>
      <c r="C12" s="183" t="s">
        <v>127</v>
      </c>
      <c r="D12" s="69" t="s">
        <v>157</v>
      </c>
      <c r="E12" s="110" t="s">
        <v>1</v>
      </c>
      <c r="F12" s="100" t="s">
        <v>47</v>
      </c>
      <c r="G12" s="97" t="s">
        <v>49</v>
      </c>
      <c r="H12" s="97" t="s">
        <v>49</v>
      </c>
      <c r="I12" s="97" t="s">
        <v>49</v>
      </c>
      <c r="J12" s="97" t="s">
        <v>49</v>
      </c>
      <c r="K12" s="97" t="s">
        <v>49</v>
      </c>
      <c r="L12" s="130" t="s">
        <v>49</v>
      </c>
      <c r="M12" s="126">
        <v>450</v>
      </c>
      <c r="N12" s="57">
        <v>1850</v>
      </c>
      <c r="O12" s="57">
        <f t="shared" ref="O12:O19" si="5">N12*33%</f>
        <v>610.5</v>
      </c>
      <c r="P12" s="57">
        <f t="shared" ref="P12:P19" si="6">N12*33%</f>
        <v>610.5</v>
      </c>
      <c r="Q12" s="57">
        <f t="shared" ref="Q12:Q19" si="7">N12*34%</f>
        <v>629</v>
      </c>
      <c r="R12" s="57">
        <f t="shared" ref="R12:R19" si="8">SUM(N12-150)</f>
        <v>1700</v>
      </c>
      <c r="S12" s="131">
        <f t="shared" ref="S12:S19" si="9">N12/30</f>
        <v>61.666666666666664</v>
      </c>
    </row>
    <row r="13" spans="1:22" ht="29.25" customHeight="1" x14ac:dyDescent="0.35">
      <c r="A13" s="12" t="s">
        <v>0</v>
      </c>
      <c r="B13" s="4" t="s">
        <v>22</v>
      </c>
      <c r="C13" s="183" t="s">
        <v>127</v>
      </c>
      <c r="D13" s="73" t="s">
        <v>158</v>
      </c>
      <c r="E13" s="110" t="s">
        <v>1</v>
      </c>
      <c r="F13" s="96" t="s">
        <v>48</v>
      </c>
      <c r="G13" s="97" t="s">
        <v>49</v>
      </c>
      <c r="H13" s="97" t="s">
        <v>49</v>
      </c>
      <c r="I13" s="97" t="s">
        <v>49</v>
      </c>
      <c r="J13" s="97" t="s">
        <v>49</v>
      </c>
      <c r="K13" s="97" t="s">
        <v>49</v>
      </c>
      <c r="L13" s="130" t="s">
        <v>49</v>
      </c>
      <c r="M13" s="58">
        <v>450</v>
      </c>
      <c r="N13" s="57">
        <v>1850</v>
      </c>
      <c r="O13" s="57">
        <f t="shared" si="5"/>
        <v>610.5</v>
      </c>
      <c r="P13" s="57">
        <f t="shared" si="6"/>
        <v>610.5</v>
      </c>
      <c r="Q13" s="57">
        <f t="shared" si="7"/>
        <v>629</v>
      </c>
      <c r="R13" s="57">
        <f t="shared" si="8"/>
        <v>1700</v>
      </c>
      <c r="S13" s="131">
        <f t="shared" si="9"/>
        <v>61.666666666666664</v>
      </c>
    </row>
    <row r="14" spans="1:22" ht="27.75" customHeight="1" x14ac:dyDescent="0.35">
      <c r="A14" s="12" t="s">
        <v>0</v>
      </c>
      <c r="B14" s="4" t="s">
        <v>24</v>
      </c>
      <c r="C14" s="183" t="s">
        <v>127</v>
      </c>
      <c r="D14" s="69" t="s">
        <v>159</v>
      </c>
      <c r="E14" s="110" t="s">
        <v>6</v>
      </c>
      <c r="F14" s="100" t="s">
        <v>47</v>
      </c>
      <c r="G14" s="97" t="s">
        <v>49</v>
      </c>
      <c r="H14" s="97" t="s">
        <v>49</v>
      </c>
      <c r="I14" s="97" t="s">
        <v>49</v>
      </c>
      <c r="J14" s="97" t="s">
        <v>49</v>
      </c>
      <c r="K14" s="97" t="s">
        <v>49</v>
      </c>
      <c r="L14" s="130" t="s">
        <v>49</v>
      </c>
      <c r="M14" s="126">
        <v>450</v>
      </c>
      <c r="N14" s="57">
        <v>1850</v>
      </c>
      <c r="O14" s="57">
        <f t="shared" si="5"/>
        <v>610.5</v>
      </c>
      <c r="P14" s="57">
        <f t="shared" si="6"/>
        <v>610.5</v>
      </c>
      <c r="Q14" s="57">
        <f t="shared" si="7"/>
        <v>629</v>
      </c>
      <c r="R14" s="57">
        <f t="shared" si="8"/>
        <v>1700</v>
      </c>
      <c r="S14" s="131">
        <f t="shared" si="9"/>
        <v>61.666666666666664</v>
      </c>
    </row>
    <row r="15" spans="1:22" ht="27.75" customHeight="1" x14ac:dyDescent="0.25">
      <c r="A15" s="12" t="s">
        <v>0</v>
      </c>
      <c r="B15" s="4" t="s">
        <v>24</v>
      </c>
      <c r="C15" s="183" t="s">
        <v>127</v>
      </c>
      <c r="D15" s="73" t="s">
        <v>160</v>
      </c>
      <c r="E15" s="110" t="s">
        <v>6</v>
      </c>
      <c r="F15" s="96" t="s">
        <v>48</v>
      </c>
      <c r="G15" s="97" t="s">
        <v>49</v>
      </c>
      <c r="H15" s="97" t="s">
        <v>49</v>
      </c>
      <c r="I15" s="97" t="s">
        <v>49</v>
      </c>
      <c r="J15" s="97" t="s">
        <v>49</v>
      </c>
      <c r="K15" s="97" t="s">
        <v>49</v>
      </c>
      <c r="L15" s="130" t="s">
        <v>49</v>
      </c>
      <c r="M15" s="58">
        <v>450</v>
      </c>
      <c r="N15" s="57">
        <v>1850</v>
      </c>
      <c r="O15" s="57">
        <f t="shared" si="5"/>
        <v>610.5</v>
      </c>
      <c r="P15" s="57">
        <f t="shared" si="6"/>
        <v>610.5</v>
      </c>
      <c r="Q15" s="57">
        <f t="shared" si="7"/>
        <v>629</v>
      </c>
      <c r="R15" s="57">
        <f t="shared" si="8"/>
        <v>1700</v>
      </c>
      <c r="S15" s="131">
        <f t="shared" si="9"/>
        <v>61.666666666666664</v>
      </c>
    </row>
    <row r="16" spans="1:22" ht="32.25" customHeight="1" x14ac:dyDescent="0.25">
      <c r="A16" s="12" t="s">
        <v>0</v>
      </c>
      <c r="B16" s="4" t="s">
        <v>27</v>
      </c>
      <c r="C16" s="183" t="s">
        <v>127</v>
      </c>
      <c r="D16" s="69" t="s">
        <v>161</v>
      </c>
      <c r="E16" s="110" t="s">
        <v>309</v>
      </c>
      <c r="F16" s="100" t="s">
        <v>47</v>
      </c>
      <c r="G16" s="97" t="s">
        <v>49</v>
      </c>
      <c r="H16" s="97" t="s">
        <v>49</v>
      </c>
      <c r="I16" s="97" t="s">
        <v>49</v>
      </c>
      <c r="J16" s="97" t="s">
        <v>49</v>
      </c>
      <c r="K16" s="97" t="s">
        <v>49</v>
      </c>
      <c r="L16" s="130" t="s">
        <v>49</v>
      </c>
      <c r="M16" s="58">
        <v>550</v>
      </c>
      <c r="N16" s="57">
        <v>2750</v>
      </c>
      <c r="O16" s="57">
        <f t="shared" si="5"/>
        <v>907.5</v>
      </c>
      <c r="P16" s="57">
        <f t="shared" si="6"/>
        <v>907.5</v>
      </c>
      <c r="Q16" s="57">
        <f t="shared" si="7"/>
        <v>935.00000000000011</v>
      </c>
      <c r="R16" s="57">
        <f t="shared" si="8"/>
        <v>2600</v>
      </c>
      <c r="S16" s="131">
        <f t="shared" si="9"/>
        <v>91.666666666666671</v>
      </c>
    </row>
    <row r="17" spans="1:19" ht="36.6" customHeight="1" x14ac:dyDescent="0.25">
      <c r="A17" s="12" t="s">
        <v>0</v>
      </c>
      <c r="B17" s="4" t="s">
        <v>27</v>
      </c>
      <c r="C17" s="183" t="s">
        <v>127</v>
      </c>
      <c r="D17" s="73" t="s">
        <v>162</v>
      </c>
      <c r="E17" s="110" t="s">
        <v>310</v>
      </c>
      <c r="F17" s="96" t="s">
        <v>48</v>
      </c>
      <c r="G17" s="102">
        <v>3000</v>
      </c>
      <c r="H17" s="99">
        <f t="shared" si="0"/>
        <v>990</v>
      </c>
      <c r="I17" s="99">
        <f>G17*33%</f>
        <v>990</v>
      </c>
      <c r="J17" s="99">
        <f t="shared" si="2"/>
        <v>1020.0000000000001</v>
      </c>
      <c r="K17" s="99">
        <f>SUM(G17-150)</f>
        <v>2850</v>
      </c>
      <c r="L17" s="128">
        <f t="shared" ref="L17" si="10">G17/30</f>
        <v>100</v>
      </c>
      <c r="M17" s="58">
        <v>550</v>
      </c>
      <c r="N17" s="112" t="s">
        <v>49</v>
      </c>
      <c r="O17" s="112" t="s">
        <v>49</v>
      </c>
      <c r="P17" s="112" t="s">
        <v>49</v>
      </c>
      <c r="Q17" s="112" t="s">
        <v>49</v>
      </c>
      <c r="R17" s="112" t="s">
        <v>49</v>
      </c>
      <c r="S17" s="132" t="s">
        <v>49</v>
      </c>
    </row>
    <row r="18" spans="1:19" ht="29.25" customHeight="1" x14ac:dyDescent="0.25">
      <c r="A18" s="12" t="s">
        <v>0</v>
      </c>
      <c r="B18" s="4" t="s">
        <v>28</v>
      </c>
      <c r="C18" s="183" t="s">
        <v>127</v>
      </c>
      <c r="D18" s="69" t="s">
        <v>163</v>
      </c>
      <c r="E18" s="77" t="s">
        <v>299</v>
      </c>
      <c r="F18" s="96" t="s">
        <v>38</v>
      </c>
      <c r="G18" s="101" t="s">
        <v>49</v>
      </c>
      <c r="H18" s="101" t="s">
        <v>49</v>
      </c>
      <c r="I18" s="101" t="s">
        <v>49</v>
      </c>
      <c r="J18" s="101" t="s">
        <v>49</v>
      </c>
      <c r="K18" s="101" t="s">
        <v>49</v>
      </c>
      <c r="L18" s="133" t="s">
        <v>49</v>
      </c>
      <c r="M18" s="134">
        <v>450</v>
      </c>
      <c r="N18" s="135">
        <v>2450</v>
      </c>
      <c r="O18" s="57">
        <f t="shared" si="5"/>
        <v>808.5</v>
      </c>
      <c r="P18" s="57">
        <f t="shared" si="6"/>
        <v>808.5</v>
      </c>
      <c r="Q18" s="57">
        <f t="shared" si="7"/>
        <v>833.00000000000011</v>
      </c>
      <c r="R18" s="57">
        <f t="shared" si="8"/>
        <v>2300</v>
      </c>
      <c r="S18" s="136">
        <f>N18/30</f>
        <v>81.666666666666671</v>
      </c>
    </row>
    <row r="19" spans="1:19" ht="32.450000000000003" customHeight="1" x14ac:dyDescent="0.25">
      <c r="A19" s="12"/>
      <c r="B19" s="4"/>
      <c r="C19" s="183" t="s">
        <v>127</v>
      </c>
      <c r="D19" s="73" t="s">
        <v>164</v>
      </c>
      <c r="E19" s="77" t="s">
        <v>311</v>
      </c>
      <c r="F19" s="100" t="s">
        <v>47</v>
      </c>
      <c r="G19" s="101" t="s">
        <v>49</v>
      </c>
      <c r="H19" s="101" t="s">
        <v>49</v>
      </c>
      <c r="I19" s="101" t="s">
        <v>49</v>
      </c>
      <c r="J19" s="101" t="s">
        <v>49</v>
      </c>
      <c r="K19" s="101" t="s">
        <v>49</v>
      </c>
      <c r="L19" s="133" t="s">
        <v>49</v>
      </c>
      <c r="M19" s="58">
        <v>450</v>
      </c>
      <c r="N19" s="57">
        <v>2450</v>
      </c>
      <c r="O19" s="57">
        <f t="shared" si="5"/>
        <v>808.5</v>
      </c>
      <c r="P19" s="57">
        <f t="shared" si="6"/>
        <v>808.5</v>
      </c>
      <c r="Q19" s="57">
        <f t="shared" si="7"/>
        <v>833.00000000000011</v>
      </c>
      <c r="R19" s="57">
        <f t="shared" si="8"/>
        <v>2300</v>
      </c>
      <c r="S19" s="131">
        <f t="shared" si="9"/>
        <v>81.666666666666671</v>
      </c>
    </row>
    <row r="20" spans="1:19" ht="43.9" customHeight="1" x14ac:dyDescent="0.25">
      <c r="A20" s="12" t="s">
        <v>0</v>
      </c>
      <c r="B20" s="4" t="s">
        <v>28</v>
      </c>
      <c r="C20" s="183" t="s">
        <v>127</v>
      </c>
      <c r="D20" s="69" t="s">
        <v>165</v>
      </c>
      <c r="E20" s="77" t="s">
        <v>312</v>
      </c>
      <c r="F20" s="96" t="s">
        <v>48</v>
      </c>
      <c r="G20" s="134">
        <v>2700</v>
      </c>
      <c r="H20" s="99">
        <f t="shared" ref="H20" si="11">G20*33%</f>
        <v>891</v>
      </c>
      <c r="I20" s="99">
        <f>G20*33%</f>
        <v>891</v>
      </c>
      <c r="J20" s="99">
        <f t="shared" ref="J20" si="12">G20*34%</f>
        <v>918.00000000000011</v>
      </c>
      <c r="K20" s="99">
        <f>SUM(G20-150)</f>
        <v>2550</v>
      </c>
      <c r="L20" s="137">
        <f>G20/30</f>
        <v>90</v>
      </c>
      <c r="M20" s="101" t="s">
        <v>49</v>
      </c>
      <c r="N20" s="101" t="s">
        <v>49</v>
      </c>
      <c r="O20" s="101" t="s">
        <v>49</v>
      </c>
      <c r="P20" s="101" t="s">
        <v>49</v>
      </c>
      <c r="Q20" s="101" t="s">
        <v>49</v>
      </c>
      <c r="R20" s="133" t="s">
        <v>49</v>
      </c>
      <c r="S20" s="149" t="s">
        <v>49</v>
      </c>
    </row>
    <row r="21" spans="1:19" ht="31.5" customHeight="1" x14ac:dyDescent="0.25">
      <c r="A21" s="12" t="s">
        <v>0</v>
      </c>
      <c r="B21" s="4" t="s">
        <v>29</v>
      </c>
      <c r="C21" s="183" t="s">
        <v>127</v>
      </c>
      <c r="D21" s="73" t="s">
        <v>166</v>
      </c>
      <c r="E21" s="77" t="s">
        <v>301</v>
      </c>
      <c r="F21" s="96" t="s">
        <v>38</v>
      </c>
      <c r="G21" s="101" t="s">
        <v>49</v>
      </c>
      <c r="H21" s="101" t="s">
        <v>49</v>
      </c>
      <c r="I21" s="101" t="s">
        <v>49</v>
      </c>
      <c r="J21" s="101" t="s">
        <v>49</v>
      </c>
      <c r="K21" s="101" t="s">
        <v>49</v>
      </c>
      <c r="L21" s="133" t="s">
        <v>49</v>
      </c>
      <c r="M21" s="134">
        <v>450</v>
      </c>
      <c r="N21" s="135">
        <v>2750</v>
      </c>
      <c r="O21" s="135">
        <f t="shared" ref="O21:O39" si="13">N21*33%</f>
        <v>907.5</v>
      </c>
      <c r="P21" s="135">
        <f t="shared" ref="P21:P39" si="14">N21*33%</f>
        <v>907.5</v>
      </c>
      <c r="Q21" s="135">
        <f t="shared" ref="Q21:Q39" si="15">N21*34%</f>
        <v>935.00000000000011</v>
      </c>
      <c r="R21" s="142">
        <f>SUM(N21-150)</f>
        <v>2600</v>
      </c>
      <c r="S21" s="138">
        <f>N21/30</f>
        <v>91.666666666666671</v>
      </c>
    </row>
    <row r="22" spans="1:19" ht="33.6" customHeight="1" x14ac:dyDescent="0.25">
      <c r="A22" s="12" t="s">
        <v>0</v>
      </c>
      <c r="B22" s="4" t="s">
        <v>29</v>
      </c>
      <c r="C22" s="183" t="s">
        <v>127</v>
      </c>
      <c r="D22" s="69" t="s">
        <v>167</v>
      </c>
      <c r="E22" s="110" t="s">
        <v>313</v>
      </c>
      <c r="F22" s="96" t="s">
        <v>48</v>
      </c>
      <c r="G22" s="101" t="s">
        <v>49</v>
      </c>
      <c r="H22" s="101" t="s">
        <v>49</v>
      </c>
      <c r="I22" s="101" t="s">
        <v>49</v>
      </c>
      <c r="J22" s="101" t="s">
        <v>49</v>
      </c>
      <c r="K22" s="101" t="s">
        <v>49</v>
      </c>
      <c r="L22" s="133" t="s">
        <v>49</v>
      </c>
      <c r="M22" s="139">
        <v>550</v>
      </c>
      <c r="N22" s="135">
        <v>2750</v>
      </c>
      <c r="O22" s="135">
        <f t="shared" si="13"/>
        <v>907.5</v>
      </c>
      <c r="P22" s="135">
        <f t="shared" si="14"/>
        <v>907.5</v>
      </c>
      <c r="Q22" s="135">
        <f t="shared" si="15"/>
        <v>935.00000000000011</v>
      </c>
      <c r="R22" s="142">
        <f t="shared" ref="R22:R39" si="16">SUM(N22-150)</f>
        <v>2600</v>
      </c>
      <c r="S22" s="138">
        <f t="shared" ref="S22:S39" si="17">N22/30</f>
        <v>91.666666666666671</v>
      </c>
    </row>
    <row r="23" spans="1:19" ht="37.15" customHeight="1" x14ac:dyDescent="0.25">
      <c r="A23" s="12" t="s">
        <v>0</v>
      </c>
      <c r="B23" s="4" t="s">
        <v>29</v>
      </c>
      <c r="C23" s="183" t="s">
        <v>127</v>
      </c>
      <c r="D23" s="73" t="s">
        <v>168</v>
      </c>
      <c r="E23" s="70" t="s">
        <v>314</v>
      </c>
      <c r="F23" s="100" t="s">
        <v>47</v>
      </c>
      <c r="G23" s="101" t="s">
        <v>49</v>
      </c>
      <c r="H23" s="101" t="s">
        <v>49</v>
      </c>
      <c r="I23" s="101" t="s">
        <v>49</v>
      </c>
      <c r="J23" s="101" t="s">
        <v>49</v>
      </c>
      <c r="K23" s="101" t="s">
        <v>49</v>
      </c>
      <c r="L23" s="133" t="s">
        <v>49</v>
      </c>
      <c r="M23" s="134">
        <v>450</v>
      </c>
      <c r="N23" s="135">
        <v>2450</v>
      </c>
      <c r="O23" s="135">
        <f t="shared" si="13"/>
        <v>808.5</v>
      </c>
      <c r="P23" s="135">
        <f t="shared" si="14"/>
        <v>808.5</v>
      </c>
      <c r="Q23" s="135">
        <f t="shared" si="15"/>
        <v>833.00000000000011</v>
      </c>
      <c r="R23" s="142">
        <f>SUM(N23-150)</f>
        <v>2300</v>
      </c>
      <c r="S23" s="150">
        <f>N23/30</f>
        <v>81.666666666666671</v>
      </c>
    </row>
    <row r="24" spans="1:19" ht="43.15" customHeight="1" x14ac:dyDescent="0.25">
      <c r="A24" s="12" t="s">
        <v>0</v>
      </c>
      <c r="B24" s="4" t="s">
        <v>29</v>
      </c>
      <c r="C24" s="183" t="s">
        <v>127</v>
      </c>
      <c r="D24" s="69" t="s">
        <v>169</v>
      </c>
      <c r="E24" s="70" t="s">
        <v>314</v>
      </c>
      <c r="F24" s="96" t="s">
        <v>48</v>
      </c>
      <c r="G24" s="101" t="s">
        <v>49</v>
      </c>
      <c r="H24" s="101" t="s">
        <v>49</v>
      </c>
      <c r="I24" s="101" t="s">
        <v>49</v>
      </c>
      <c r="J24" s="101" t="s">
        <v>49</v>
      </c>
      <c r="K24" s="101" t="s">
        <v>49</v>
      </c>
      <c r="L24" s="133" t="s">
        <v>49</v>
      </c>
      <c r="M24" s="58">
        <v>450</v>
      </c>
      <c r="N24" s="57">
        <v>2450</v>
      </c>
      <c r="O24" s="135">
        <f t="shared" si="13"/>
        <v>808.5</v>
      </c>
      <c r="P24" s="135">
        <f t="shared" si="14"/>
        <v>808.5</v>
      </c>
      <c r="Q24" s="142">
        <f t="shared" si="15"/>
        <v>833.00000000000011</v>
      </c>
      <c r="R24" s="142">
        <f t="shared" si="16"/>
        <v>2300</v>
      </c>
      <c r="S24" s="140">
        <f t="shared" si="17"/>
        <v>81.666666666666671</v>
      </c>
    </row>
    <row r="25" spans="1:19" ht="35.25" customHeight="1" x14ac:dyDescent="0.25">
      <c r="A25" s="12" t="s">
        <v>0</v>
      </c>
      <c r="B25" s="4" t="s">
        <v>29</v>
      </c>
      <c r="C25" s="183" t="s">
        <v>127</v>
      </c>
      <c r="D25" s="73" t="s">
        <v>170</v>
      </c>
      <c r="E25" s="91" t="s">
        <v>12</v>
      </c>
      <c r="F25" s="100" t="s">
        <v>47</v>
      </c>
      <c r="G25" s="101" t="s">
        <v>49</v>
      </c>
      <c r="H25" s="101" t="s">
        <v>49</v>
      </c>
      <c r="I25" s="101" t="s">
        <v>49</v>
      </c>
      <c r="J25" s="101" t="s">
        <v>49</v>
      </c>
      <c r="K25" s="101" t="s">
        <v>49</v>
      </c>
      <c r="L25" s="133" t="s">
        <v>49</v>
      </c>
      <c r="M25" s="58">
        <v>450</v>
      </c>
      <c r="N25" s="57">
        <v>2150</v>
      </c>
      <c r="O25" s="135">
        <f t="shared" si="13"/>
        <v>709.5</v>
      </c>
      <c r="P25" s="135">
        <f t="shared" si="14"/>
        <v>709.5</v>
      </c>
      <c r="Q25" s="142">
        <f t="shared" si="15"/>
        <v>731</v>
      </c>
      <c r="R25" s="142">
        <f t="shared" si="16"/>
        <v>2000</v>
      </c>
      <c r="S25" s="140">
        <f t="shared" si="17"/>
        <v>71.666666666666671</v>
      </c>
    </row>
    <row r="26" spans="1:19" ht="40.9" customHeight="1" x14ac:dyDescent="0.25">
      <c r="A26" s="12" t="s">
        <v>0</v>
      </c>
      <c r="B26" s="4" t="s">
        <v>29</v>
      </c>
      <c r="C26" s="183" t="s">
        <v>127</v>
      </c>
      <c r="D26" s="69" t="s">
        <v>171</v>
      </c>
      <c r="E26" s="91" t="s">
        <v>315</v>
      </c>
      <c r="F26" s="96" t="s">
        <v>48</v>
      </c>
      <c r="G26" s="101" t="s">
        <v>49</v>
      </c>
      <c r="H26" s="101" t="s">
        <v>49</v>
      </c>
      <c r="I26" s="101" t="s">
        <v>49</v>
      </c>
      <c r="J26" s="101" t="s">
        <v>49</v>
      </c>
      <c r="K26" s="101" t="s">
        <v>49</v>
      </c>
      <c r="L26" s="133" t="s">
        <v>49</v>
      </c>
      <c r="M26" s="58">
        <v>450</v>
      </c>
      <c r="N26" s="57">
        <v>2150</v>
      </c>
      <c r="O26" s="135">
        <f t="shared" si="13"/>
        <v>709.5</v>
      </c>
      <c r="P26" s="135">
        <f t="shared" si="14"/>
        <v>709.5</v>
      </c>
      <c r="Q26" s="142">
        <f t="shared" si="15"/>
        <v>731</v>
      </c>
      <c r="R26" s="142">
        <f t="shared" si="16"/>
        <v>2000</v>
      </c>
      <c r="S26" s="140">
        <f t="shared" si="17"/>
        <v>71.666666666666671</v>
      </c>
    </row>
    <row r="27" spans="1:19" ht="31.5" customHeight="1" x14ac:dyDescent="0.25">
      <c r="A27" s="12" t="s">
        <v>0</v>
      </c>
      <c r="B27" s="4" t="s">
        <v>29</v>
      </c>
      <c r="C27" s="183" t="s">
        <v>127</v>
      </c>
      <c r="D27" s="73" t="s">
        <v>172</v>
      </c>
      <c r="E27" s="77" t="s">
        <v>300</v>
      </c>
      <c r="F27" s="96" t="s">
        <v>38</v>
      </c>
      <c r="G27" s="101" t="s">
        <v>49</v>
      </c>
      <c r="H27" s="101" t="s">
        <v>49</v>
      </c>
      <c r="I27" s="101" t="s">
        <v>49</v>
      </c>
      <c r="J27" s="101" t="s">
        <v>308</v>
      </c>
      <c r="K27" s="101" t="s">
        <v>49</v>
      </c>
      <c r="L27" s="133" t="s">
        <v>49</v>
      </c>
      <c r="M27" s="134">
        <v>450</v>
      </c>
      <c r="N27" s="135">
        <v>2750</v>
      </c>
      <c r="O27" s="135">
        <f t="shared" si="13"/>
        <v>907.5</v>
      </c>
      <c r="P27" s="135">
        <f t="shared" si="14"/>
        <v>907.5</v>
      </c>
      <c r="Q27" s="142">
        <f t="shared" si="15"/>
        <v>935.00000000000011</v>
      </c>
      <c r="R27" s="142">
        <f t="shared" si="16"/>
        <v>2600</v>
      </c>
      <c r="S27" s="138">
        <f>N27/30</f>
        <v>91.666666666666671</v>
      </c>
    </row>
    <row r="28" spans="1:19" ht="36" customHeight="1" x14ac:dyDescent="0.25">
      <c r="A28" s="12" t="s">
        <v>0</v>
      </c>
      <c r="B28" s="4" t="s">
        <v>29</v>
      </c>
      <c r="C28" s="183" t="s">
        <v>127</v>
      </c>
      <c r="D28" s="69" t="s">
        <v>173</v>
      </c>
      <c r="E28" s="91" t="s">
        <v>21</v>
      </c>
      <c r="F28" s="100" t="s">
        <v>47</v>
      </c>
      <c r="G28" s="141">
        <v>2400</v>
      </c>
      <c r="H28" s="142">
        <f t="shared" ref="H28:H36" si="18">G28*33%</f>
        <v>792</v>
      </c>
      <c r="I28" s="142">
        <f t="shared" ref="I28:I36" si="19">G28*33%</f>
        <v>792</v>
      </c>
      <c r="J28" s="142">
        <f t="shared" ref="J28:J36" si="20">G28*34%</f>
        <v>816.00000000000011</v>
      </c>
      <c r="K28" s="142">
        <f t="shared" ref="K28:K36" si="21">SUM(G28-150)</f>
        <v>2250</v>
      </c>
      <c r="L28" s="143">
        <f t="shared" ref="L28:L36" si="22">G28/30</f>
        <v>80</v>
      </c>
      <c r="M28" s="58">
        <v>450</v>
      </c>
      <c r="N28" s="114" t="s">
        <v>49</v>
      </c>
      <c r="O28" s="114" t="s">
        <v>49</v>
      </c>
      <c r="P28" s="114" t="s">
        <v>49</v>
      </c>
      <c r="Q28" s="114" t="s">
        <v>49</v>
      </c>
      <c r="R28" s="114" t="s">
        <v>49</v>
      </c>
      <c r="S28" s="127" t="s">
        <v>49</v>
      </c>
    </row>
    <row r="29" spans="1:19" ht="32.25" customHeight="1" x14ac:dyDescent="0.25">
      <c r="A29" s="12" t="s">
        <v>0</v>
      </c>
      <c r="B29" s="4" t="s">
        <v>29</v>
      </c>
      <c r="C29" s="183" t="s">
        <v>127</v>
      </c>
      <c r="D29" s="73" t="s">
        <v>174</v>
      </c>
      <c r="E29" s="91" t="s">
        <v>21</v>
      </c>
      <c r="F29" s="96" t="s">
        <v>48</v>
      </c>
      <c r="G29" s="141">
        <v>2400</v>
      </c>
      <c r="H29" s="142">
        <f t="shared" si="18"/>
        <v>792</v>
      </c>
      <c r="I29" s="142">
        <f t="shared" si="19"/>
        <v>792</v>
      </c>
      <c r="J29" s="142">
        <f t="shared" si="20"/>
        <v>816.00000000000011</v>
      </c>
      <c r="K29" s="142">
        <f t="shared" si="21"/>
        <v>2250</v>
      </c>
      <c r="L29" s="143">
        <f t="shared" si="22"/>
        <v>80</v>
      </c>
      <c r="M29" s="58">
        <v>450</v>
      </c>
      <c r="N29" s="114" t="s">
        <v>49</v>
      </c>
      <c r="O29" s="114" t="s">
        <v>49</v>
      </c>
      <c r="P29" s="114" t="s">
        <v>49</v>
      </c>
      <c r="Q29" s="114" t="s">
        <v>49</v>
      </c>
      <c r="R29" s="114" t="s">
        <v>49</v>
      </c>
      <c r="S29" s="127" t="s">
        <v>49</v>
      </c>
    </row>
    <row r="30" spans="1:19" ht="34.5" customHeight="1" x14ac:dyDescent="0.25">
      <c r="A30" s="12" t="s">
        <v>0</v>
      </c>
      <c r="B30" s="4" t="s">
        <v>29</v>
      </c>
      <c r="C30" s="183" t="s">
        <v>127</v>
      </c>
      <c r="D30" s="69" t="s">
        <v>175</v>
      </c>
      <c r="E30" s="91" t="s">
        <v>14</v>
      </c>
      <c r="F30" s="100" t="s">
        <v>47</v>
      </c>
      <c r="G30" s="101" t="s">
        <v>49</v>
      </c>
      <c r="H30" s="101" t="s">
        <v>49</v>
      </c>
      <c r="I30" s="101" t="s">
        <v>49</v>
      </c>
      <c r="J30" s="101" t="s">
        <v>49</v>
      </c>
      <c r="K30" s="101" t="s">
        <v>49</v>
      </c>
      <c r="L30" s="133" t="s">
        <v>49</v>
      </c>
      <c r="M30" s="58">
        <v>450</v>
      </c>
      <c r="N30" s="99">
        <v>2150</v>
      </c>
      <c r="O30" s="99">
        <f>N30*33%</f>
        <v>709.5</v>
      </c>
      <c r="P30" s="99">
        <f>N30*33%</f>
        <v>709.5</v>
      </c>
      <c r="Q30" s="99">
        <f>N30*34%</f>
        <v>731</v>
      </c>
      <c r="R30" s="99">
        <f>SUM(N30-150)</f>
        <v>2000</v>
      </c>
      <c r="S30" s="111">
        <f>N30/30</f>
        <v>71.666666666666671</v>
      </c>
    </row>
    <row r="31" spans="1:19" ht="31.5" customHeight="1" x14ac:dyDescent="0.25">
      <c r="A31" s="12" t="s">
        <v>0</v>
      </c>
      <c r="B31" s="4" t="s">
        <v>29</v>
      </c>
      <c r="C31" s="183" t="s">
        <v>127</v>
      </c>
      <c r="D31" s="73" t="s">
        <v>176</v>
      </c>
      <c r="E31" s="91" t="s">
        <v>14</v>
      </c>
      <c r="F31" s="96" t="s">
        <v>39</v>
      </c>
      <c r="G31" s="101" t="s">
        <v>49</v>
      </c>
      <c r="H31" s="101" t="s">
        <v>49</v>
      </c>
      <c r="I31" s="101" t="s">
        <v>49</v>
      </c>
      <c r="J31" s="101" t="s">
        <v>49</v>
      </c>
      <c r="K31" s="101" t="s">
        <v>49</v>
      </c>
      <c r="L31" s="133" t="s">
        <v>49</v>
      </c>
      <c r="M31" s="58">
        <v>450</v>
      </c>
      <c r="N31" s="57">
        <v>2750</v>
      </c>
      <c r="O31" s="99">
        <f t="shared" ref="O31:O32" si="23">N31*33%</f>
        <v>907.5</v>
      </c>
      <c r="P31" s="99">
        <f t="shared" ref="P31:P32" si="24">N31*33%</f>
        <v>907.5</v>
      </c>
      <c r="Q31" s="99">
        <f t="shared" ref="Q31:Q32" si="25">N31*34%</f>
        <v>935.00000000000011</v>
      </c>
      <c r="R31" s="99">
        <f t="shared" ref="R31:R32" si="26">SUM(N31-150)</f>
        <v>2600</v>
      </c>
      <c r="S31" s="140">
        <f>N31/30</f>
        <v>91.666666666666671</v>
      </c>
    </row>
    <row r="32" spans="1:19" ht="33.75" customHeight="1" x14ac:dyDescent="0.25">
      <c r="A32" s="12" t="s">
        <v>0</v>
      </c>
      <c r="B32" s="4" t="s">
        <v>29</v>
      </c>
      <c r="C32" s="183" t="s">
        <v>127</v>
      </c>
      <c r="D32" s="69" t="s">
        <v>177</v>
      </c>
      <c r="E32" s="91" t="s">
        <v>17</v>
      </c>
      <c r="F32" s="100" t="s">
        <v>38</v>
      </c>
      <c r="G32" s="101" t="s">
        <v>49</v>
      </c>
      <c r="H32" s="101" t="s">
        <v>49</v>
      </c>
      <c r="I32" s="101" t="s">
        <v>49</v>
      </c>
      <c r="J32" s="101" t="s">
        <v>49</v>
      </c>
      <c r="K32" s="101" t="s">
        <v>49</v>
      </c>
      <c r="L32" s="133" t="s">
        <v>49</v>
      </c>
      <c r="M32" s="134">
        <v>450</v>
      </c>
      <c r="N32" s="135">
        <v>2450</v>
      </c>
      <c r="O32" s="142">
        <f t="shared" si="23"/>
        <v>808.5</v>
      </c>
      <c r="P32" s="142">
        <f t="shared" si="24"/>
        <v>808.5</v>
      </c>
      <c r="Q32" s="142">
        <f t="shared" si="25"/>
        <v>833.00000000000011</v>
      </c>
      <c r="R32" s="142">
        <f t="shared" si="26"/>
        <v>2300</v>
      </c>
      <c r="S32" s="144">
        <f>N32/30</f>
        <v>81.666666666666671</v>
      </c>
    </row>
    <row r="33" spans="1:19" ht="33" customHeight="1" x14ac:dyDescent="0.25">
      <c r="A33" s="12" t="s">
        <v>0</v>
      </c>
      <c r="B33" s="4" t="s">
        <v>29</v>
      </c>
      <c r="C33" s="183" t="s">
        <v>127</v>
      </c>
      <c r="D33" s="73" t="s">
        <v>178</v>
      </c>
      <c r="E33" s="91" t="s">
        <v>7</v>
      </c>
      <c r="F33" s="100" t="s">
        <v>47</v>
      </c>
      <c r="G33" s="141">
        <v>2400</v>
      </c>
      <c r="H33" s="142">
        <f t="shared" si="18"/>
        <v>792</v>
      </c>
      <c r="I33" s="142">
        <f t="shared" si="19"/>
        <v>792</v>
      </c>
      <c r="J33" s="142">
        <f t="shared" si="20"/>
        <v>816.00000000000011</v>
      </c>
      <c r="K33" s="142">
        <f t="shared" si="21"/>
        <v>2250</v>
      </c>
      <c r="L33" s="143">
        <f t="shared" si="22"/>
        <v>80</v>
      </c>
      <c r="M33" s="58">
        <v>450</v>
      </c>
      <c r="N33" s="114" t="s">
        <v>49</v>
      </c>
      <c r="O33" s="114" t="s">
        <v>49</v>
      </c>
      <c r="P33" s="114" t="s">
        <v>49</v>
      </c>
      <c r="Q33" s="114" t="s">
        <v>49</v>
      </c>
      <c r="R33" s="114" t="s">
        <v>49</v>
      </c>
      <c r="S33" s="127" t="s">
        <v>49</v>
      </c>
    </row>
    <row r="34" spans="1:19" ht="30.75" customHeight="1" x14ac:dyDescent="0.25">
      <c r="A34" s="12" t="s">
        <v>0</v>
      </c>
      <c r="B34" s="4" t="s">
        <v>30</v>
      </c>
      <c r="C34" s="183" t="s">
        <v>127</v>
      </c>
      <c r="D34" s="69" t="s">
        <v>179</v>
      </c>
      <c r="E34" s="91" t="s">
        <v>7</v>
      </c>
      <c r="F34" s="96" t="s">
        <v>48</v>
      </c>
      <c r="G34" s="141">
        <v>2400</v>
      </c>
      <c r="H34" s="142">
        <f t="shared" si="18"/>
        <v>792</v>
      </c>
      <c r="I34" s="142">
        <f t="shared" si="19"/>
        <v>792</v>
      </c>
      <c r="J34" s="142">
        <f t="shared" si="20"/>
        <v>816.00000000000011</v>
      </c>
      <c r="K34" s="142">
        <f t="shared" si="21"/>
        <v>2250</v>
      </c>
      <c r="L34" s="143">
        <f t="shared" si="22"/>
        <v>80</v>
      </c>
      <c r="M34" s="58">
        <v>450</v>
      </c>
      <c r="N34" s="114" t="s">
        <v>49</v>
      </c>
      <c r="O34" s="114" t="s">
        <v>49</v>
      </c>
      <c r="P34" s="114" t="s">
        <v>49</v>
      </c>
      <c r="Q34" s="114" t="s">
        <v>49</v>
      </c>
      <c r="R34" s="114" t="s">
        <v>49</v>
      </c>
      <c r="S34" s="127" t="s">
        <v>49</v>
      </c>
    </row>
    <row r="35" spans="1:19" ht="35.25" customHeight="1" x14ac:dyDescent="0.25">
      <c r="A35" s="12" t="s">
        <v>0</v>
      </c>
      <c r="B35" s="4" t="s">
        <v>30</v>
      </c>
      <c r="C35" s="183" t="s">
        <v>127</v>
      </c>
      <c r="D35" s="73" t="s">
        <v>180</v>
      </c>
      <c r="E35" s="91" t="s">
        <v>18</v>
      </c>
      <c r="F35" s="100" t="s">
        <v>47</v>
      </c>
      <c r="G35" s="141">
        <v>2400</v>
      </c>
      <c r="H35" s="142">
        <f t="shared" si="18"/>
        <v>792</v>
      </c>
      <c r="I35" s="142">
        <f t="shared" si="19"/>
        <v>792</v>
      </c>
      <c r="J35" s="142">
        <f t="shared" si="20"/>
        <v>816.00000000000011</v>
      </c>
      <c r="K35" s="142">
        <f t="shared" si="21"/>
        <v>2250</v>
      </c>
      <c r="L35" s="143">
        <f t="shared" si="22"/>
        <v>80</v>
      </c>
      <c r="M35" s="58">
        <v>450</v>
      </c>
      <c r="N35" s="114" t="s">
        <v>49</v>
      </c>
      <c r="O35" s="114" t="s">
        <v>49</v>
      </c>
      <c r="P35" s="114" t="s">
        <v>49</v>
      </c>
      <c r="Q35" s="114" t="s">
        <v>49</v>
      </c>
      <c r="R35" s="114" t="s">
        <v>49</v>
      </c>
      <c r="S35" s="127" t="s">
        <v>49</v>
      </c>
    </row>
    <row r="36" spans="1:19" ht="35.25" customHeight="1" x14ac:dyDescent="0.25">
      <c r="A36" s="12"/>
      <c r="B36" s="4"/>
      <c r="C36" s="183" t="s">
        <v>127</v>
      </c>
      <c r="D36" s="69" t="s">
        <v>181</v>
      </c>
      <c r="E36" s="91" t="s">
        <v>18</v>
      </c>
      <c r="F36" s="96" t="s">
        <v>48</v>
      </c>
      <c r="G36" s="141">
        <v>2400</v>
      </c>
      <c r="H36" s="142">
        <f t="shared" si="18"/>
        <v>792</v>
      </c>
      <c r="I36" s="142">
        <f t="shared" si="19"/>
        <v>792</v>
      </c>
      <c r="J36" s="142">
        <f t="shared" si="20"/>
        <v>816.00000000000011</v>
      </c>
      <c r="K36" s="142">
        <f t="shared" si="21"/>
        <v>2250</v>
      </c>
      <c r="L36" s="143">
        <f t="shared" si="22"/>
        <v>80</v>
      </c>
      <c r="M36" s="58">
        <v>450</v>
      </c>
      <c r="N36" s="114" t="s">
        <v>49</v>
      </c>
      <c r="O36" s="114" t="s">
        <v>49</v>
      </c>
      <c r="P36" s="114" t="s">
        <v>49</v>
      </c>
      <c r="Q36" s="114" t="s">
        <v>49</v>
      </c>
      <c r="R36" s="114" t="s">
        <v>49</v>
      </c>
      <c r="S36" s="127" t="s">
        <v>49</v>
      </c>
    </row>
    <row r="37" spans="1:19" ht="33.75" customHeight="1" x14ac:dyDescent="0.25">
      <c r="A37" s="12" t="s">
        <v>0</v>
      </c>
      <c r="B37" s="4" t="s">
        <v>30</v>
      </c>
      <c r="C37" s="183" t="s">
        <v>127</v>
      </c>
      <c r="D37" s="73" t="s">
        <v>182</v>
      </c>
      <c r="E37" s="91" t="s">
        <v>3</v>
      </c>
      <c r="F37" s="100" t="s">
        <v>47</v>
      </c>
      <c r="G37" s="97" t="s">
        <v>49</v>
      </c>
      <c r="H37" s="97" t="s">
        <v>49</v>
      </c>
      <c r="I37" s="97" t="s">
        <v>49</v>
      </c>
      <c r="J37" s="97" t="s">
        <v>49</v>
      </c>
      <c r="K37" s="97" t="s">
        <v>49</v>
      </c>
      <c r="L37" s="130" t="s">
        <v>49</v>
      </c>
      <c r="M37" s="58">
        <v>450</v>
      </c>
      <c r="N37" s="57">
        <v>1850</v>
      </c>
      <c r="O37" s="57">
        <f t="shared" si="13"/>
        <v>610.5</v>
      </c>
      <c r="P37" s="57">
        <f t="shared" si="14"/>
        <v>610.5</v>
      </c>
      <c r="Q37" s="57">
        <f t="shared" si="15"/>
        <v>629</v>
      </c>
      <c r="R37" s="57">
        <f t="shared" si="16"/>
        <v>1700</v>
      </c>
      <c r="S37" s="140">
        <f t="shared" si="17"/>
        <v>61.666666666666664</v>
      </c>
    </row>
    <row r="38" spans="1:19" ht="30" customHeight="1" x14ac:dyDescent="0.25">
      <c r="A38" s="12" t="s">
        <v>0</v>
      </c>
      <c r="B38" s="4" t="s">
        <v>30</v>
      </c>
      <c r="C38" s="183" t="s">
        <v>127</v>
      </c>
      <c r="D38" s="69" t="s">
        <v>183</v>
      </c>
      <c r="E38" s="91" t="s">
        <v>3</v>
      </c>
      <c r="F38" s="145" t="s">
        <v>39</v>
      </c>
      <c r="G38" s="97" t="s">
        <v>49</v>
      </c>
      <c r="H38" s="97" t="s">
        <v>49</v>
      </c>
      <c r="I38" s="97" t="s">
        <v>49</v>
      </c>
      <c r="J38" s="97" t="s">
        <v>49</v>
      </c>
      <c r="K38" s="184" t="s">
        <v>49</v>
      </c>
      <c r="L38" s="130" t="s">
        <v>49</v>
      </c>
      <c r="M38" s="58">
        <v>450</v>
      </c>
      <c r="N38" s="146">
        <v>2150</v>
      </c>
      <c r="O38" s="57">
        <f t="shared" si="13"/>
        <v>709.5</v>
      </c>
      <c r="P38" s="57">
        <f t="shared" si="14"/>
        <v>709.5</v>
      </c>
      <c r="Q38" s="57">
        <f t="shared" si="15"/>
        <v>731</v>
      </c>
      <c r="R38" s="57">
        <f t="shared" si="16"/>
        <v>2000</v>
      </c>
      <c r="S38" s="88">
        <f t="shared" si="17"/>
        <v>71.666666666666671</v>
      </c>
    </row>
    <row r="39" spans="1:19" ht="29.25" customHeight="1" x14ac:dyDescent="0.25">
      <c r="A39" s="12" t="s">
        <v>0</v>
      </c>
      <c r="B39" s="4" t="s">
        <v>30</v>
      </c>
      <c r="C39" s="183" t="s">
        <v>127</v>
      </c>
      <c r="D39" s="73" t="s">
        <v>184</v>
      </c>
      <c r="E39" s="91" t="s">
        <v>56</v>
      </c>
      <c r="F39" s="147" t="s">
        <v>38</v>
      </c>
      <c r="G39" s="97" t="s">
        <v>49</v>
      </c>
      <c r="H39" s="97" t="s">
        <v>49</v>
      </c>
      <c r="I39" s="97" t="s">
        <v>49</v>
      </c>
      <c r="J39" s="97" t="s">
        <v>49</v>
      </c>
      <c r="K39" s="97" t="s">
        <v>49</v>
      </c>
      <c r="L39" s="130" t="s">
        <v>49</v>
      </c>
      <c r="M39" s="58">
        <v>450</v>
      </c>
      <c r="N39" s="146">
        <v>2150</v>
      </c>
      <c r="O39" s="57">
        <f t="shared" si="13"/>
        <v>709.5</v>
      </c>
      <c r="P39" s="57">
        <f t="shared" si="14"/>
        <v>709.5</v>
      </c>
      <c r="Q39" s="57">
        <f t="shared" si="15"/>
        <v>731</v>
      </c>
      <c r="R39" s="57">
        <f t="shared" si="16"/>
        <v>2000</v>
      </c>
      <c r="S39" s="88">
        <f t="shared" si="17"/>
        <v>71.666666666666671</v>
      </c>
    </row>
    <row r="40" spans="1:19" ht="33" customHeight="1" x14ac:dyDescent="0.25">
      <c r="A40" s="12" t="s">
        <v>0</v>
      </c>
      <c r="B40" s="4" t="s">
        <v>31</v>
      </c>
      <c r="C40" s="183" t="s">
        <v>127</v>
      </c>
      <c r="D40" s="69" t="s">
        <v>185</v>
      </c>
      <c r="E40" s="91" t="s">
        <v>9</v>
      </c>
      <c r="F40" s="100" t="s">
        <v>47</v>
      </c>
      <c r="G40" s="102">
        <v>2400</v>
      </c>
      <c r="H40" s="99">
        <f t="shared" ref="H40:H41" si="27">G40*33%</f>
        <v>792</v>
      </c>
      <c r="I40" s="99">
        <f t="shared" ref="I40:I41" si="28">G40*33%</f>
        <v>792</v>
      </c>
      <c r="J40" s="99">
        <f t="shared" ref="J40:J41" si="29">G40*34%</f>
        <v>816.00000000000011</v>
      </c>
      <c r="K40" s="99">
        <f t="shared" ref="K40:K41" si="30">SUM(G40-150)</f>
        <v>2250</v>
      </c>
      <c r="L40" s="128">
        <f t="shared" ref="L40:L41" si="31">G40/30</f>
        <v>80</v>
      </c>
      <c r="M40" s="58">
        <v>450</v>
      </c>
      <c r="N40" s="97" t="s">
        <v>49</v>
      </c>
      <c r="O40" s="97" t="s">
        <v>49</v>
      </c>
      <c r="P40" s="97" t="s">
        <v>49</v>
      </c>
      <c r="Q40" s="97" t="s">
        <v>49</v>
      </c>
      <c r="R40" s="97" t="s">
        <v>49</v>
      </c>
      <c r="S40" s="218" t="s">
        <v>49</v>
      </c>
    </row>
    <row r="41" spans="1:19" ht="30" customHeight="1" x14ac:dyDescent="0.25">
      <c r="A41" s="12" t="s">
        <v>0</v>
      </c>
      <c r="B41" s="4" t="s">
        <v>31</v>
      </c>
      <c r="C41" s="183" t="s">
        <v>127</v>
      </c>
      <c r="D41" s="73" t="s">
        <v>186</v>
      </c>
      <c r="E41" s="91" t="s">
        <v>9</v>
      </c>
      <c r="F41" s="96" t="s">
        <v>48</v>
      </c>
      <c r="G41" s="102">
        <v>2700</v>
      </c>
      <c r="H41" s="99">
        <f t="shared" si="27"/>
        <v>891</v>
      </c>
      <c r="I41" s="99">
        <f t="shared" si="28"/>
        <v>891</v>
      </c>
      <c r="J41" s="99">
        <f t="shared" si="29"/>
        <v>918.00000000000011</v>
      </c>
      <c r="K41" s="99">
        <f t="shared" si="30"/>
        <v>2550</v>
      </c>
      <c r="L41" s="128">
        <f t="shared" si="31"/>
        <v>90</v>
      </c>
      <c r="M41" s="58">
        <v>450</v>
      </c>
      <c r="N41" s="97" t="s">
        <v>49</v>
      </c>
      <c r="O41" s="97" t="s">
        <v>49</v>
      </c>
      <c r="P41" s="97" t="s">
        <v>49</v>
      </c>
      <c r="Q41" s="97" t="s">
        <v>49</v>
      </c>
      <c r="R41" s="97" t="s">
        <v>49</v>
      </c>
      <c r="S41" s="218" t="s">
        <v>49</v>
      </c>
    </row>
    <row r="42" spans="1:19" ht="30" customHeight="1" x14ac:dyDescent="0.25">
      <c r="A42" s="12" t="s">
        <v>13</v>
      </c>
      <c r="B42" s="4" t="s">
        <v>35</v>
      </c>
      <c r="C42" s="183" t="s">
        <v>127</v>
      </c>
      <c r="D42" s="69" t="s">
        <v>187</v>
      </c>
      <c r="E42" s="91" t="s">
        <v>10</v>
      </c>
      <c r="F42" s="100" t="s">
        <v>47</v>
      </c>
      <c r="G42" s="97" t="s">
        <v>49</v>
      </c>
      <c r="H42" s="97" t="s">
        <v>49</v>
      </c>
      <c r="I42" s="97" t="s">
        <v>49</v>
      </c>
      <c r="J42" s="97" t="s">
        <v>49</v>
      </c>
      <c r="K42" s="97" t="s">
        <v>49</v>
      </c>
      <c r="L42" s="130" t="s">
        <v>49</v>
      </c>
      <c r="M42" s="58">
        <v>450</v>
      </c>
      <c r="N42" s="102">
        <v>2150</v>
      </c>
      <c r="O42" s="99">
        <f>N42*33%</f>
        <v>709.5</v>
      </c>
      <c r="P42" s="99">
        <f>N42*33%</f>
        <v>709.5</v>
      </c>
      <c r="Q42" s="99">
        <f>N42*34%</f>
        <v>731</v>
      </c>
      <c r="R42" s="99">
        <f>SUM(N42-150)</f>
        <v>2000</v>
      </c>
      <c r="S42" s="111">
        <f>N42/30</f>
        <v>71.666666666666671</v>
      </c>
    </row>
    <row r="43" spans="1:19" ht="32.25" customHeight="1" x14ac:dyDescent="0.25">
      <c r="A43" s="12" t="s">
        <v>13</v>
      </c>
      <c r="B43" s="4" t="s">
        <v>35</v>
      </c>
      <c r="C43" s="183" t="s">
        <v>127</v>
      </c>
      <c r="D43" s="73" t="s">
        <v>188</v>
      </c>
      <c r="E43" s="91" t="s">
        <v>10</v>
      </c>
      <c r="F43" s="96" t="s">
        <v>48</v>
      </c>
      <c r="G43" s="97" t="s">
        <v>49</v>
      </c>
      <c r="H43" s="97" t="s">
        <v>49</v>
      </c>
      <c r="I43" s="97" t="s">
        <v>49</v>
      </c>
      <c r="J43" s="97" t="s">
        <v>49</v>
      </c>
      <c r="K43" s="97" t="s">
        <v>49</v>
      </c>
      <c r="L43" s="130" t="s">
        <v>49</v>
      </c>
      <c r="M43" s="58">
        <v>450</v>
      </c>
      <c r="N43" s="102">
        <v>2450</v>
      </c>
      <c r="O43" s="99">
        <f t="shared" ref="O43:O53" si="32">N43*33%</f>
        <v>808.5</v>
      </c>
      <c r="P43" s="99">
        <f t="shared" ref="P43:P53" si="33">N43*33%</f>
        <v>808.5</v>
      </c>
      <c r="Q43" s="99">
        <f t="shared" ref="Q43:Q52" si="34">N43*34%</f>
        <v>833.00000000000011</v>
      </c>
      <c r="R43" s="99">
        <f t="shared" ref="R43:R53" si="35">SUM(N43-150)</f>
        <v>2300</v>
      </c>
      <c r="S43" s="111">
        <f>N43/30</f>
        <v>81.666666666666671</v>
      </c>
    </row>
    <row r="44" spans="1:19" ht="32.25" customHeight="1" x14ac:dyDescent="0.25">
      <c r="A44" s="12" t="s">
        <v>13</v>
      </c>
      <c r="B44" s="4" t="s">
        <v>32</v>
      </c>
      <c r="C44" s="183" t="s">
        <v>127</v>
      </c>
      <c r="D44" s="69" t="s">
        <v>189</v>
      </c>
      <c r="E44" s="70" t="s">
        <v>302</v>
      </c>
      <c r="F44" s="74" t="s">
        <v>38</v>
      </c>
      <c r="G44" s="97" t="s">
        <v>49</v>
      </c>
      <c r="H44" s="97" t="s">
        <v>49</v>
      </c>
      <c r="I44" s="97" t="s">
        <v>49</v>
      </c>
      <c r="J44" s="97" t="s">
        <v>49</v>
      </c>
      <c r="K44" s="97" t="s">
        <v>49</v>
      </c>
      <c r="L44" s="130" t="s">
        <v>49</v>
      </c>
      <c r="M44" s="134">
        <v>450</v>
      </c>
      <c r="N44" s="134">
        <v>2150</v>
      </c>
      <c r="O44" s="142">
        <f t="shared" si="32"/>
        <v>709.5</v>
      </c>
      <c r="P44" s="142">
        <f t="shared" si="33"/>
        <v>709.5</v>
      </c>
      <c r="Q44" s="142">
        <f t="shared" si="34"/>
        <v>731</v>
      </c>
      <c r="R44" s="142">
        <f t="shared" si="35"/>
        <v>2000</v>
      </c>
      <c r="S44" s="138">
        <f>N44/30</f>
        <v>71.666666666666671</v>
      </c>
    </row>
    <row r="45" spans="1:19" ht="36" customHeight="1" x14ac:dyDescent="0.25">
      <c r="A45" s="12"/>
      <c r="B45" s="4"/>
      <c r="C45" s="183" t="s">
        <v>127</v>
      </c>
      <c r="D45" s="73" t="s">
        <v>190</v>
      </c>
      <c r="E45" s="91" t="s">
        <v>5</v>
      </c>
      <c r="F45" s="100" t="s">
        <v>47</v>
      </c>
      <c r="G45" s="97" t="s">
        <v>49</v>
      </c>
      <c r="H45" s="97" t="s">
        <v>49</v>
      </c>
      <c r="I45" s="97" t="s">
        <v>49</v>
      </c>
      <c r="J45" s="97" t="s">
        <v>49</v>
      </c>
      <c r="K45" s="97" t="s">
        <v>49</v>
      </c>
      <c r="L45" s="130" t="s">
        <v>49</v>
      </c>
      <c r="M45" s="58">
        <v>450</v>
      </c>
      <c r="N45" s="57">
        <v>2150</v>
      </c>
      <c r="O45" s="99">
        <f t="shared" si="32"/>
        <v>709.5</v>
      </c>
      <c r="P45" s="99">
        <f t="shared" si="33"/>
        <v>709.5</v>
      </c>
      <c r="Q45" s="99">
        <f t="shared" si="34"/>
        <v>731</v>
      </c>
      <c r="R45" s="99">
        <f t="shared" si="35"/>
        <v>2000</v>
      </c>
      <c r="S45" s="140">
        <f t="shared" ref="S45:S52" si="36">N45/30</f>
        <v>71.666666666666671</v>
      </c>
    </row>
    <row r="46" spans="1:19" ht="33" customHeight="1" x14ac:dyDescent="0.25">
      <c r="A46" s="12"/>
      <c r="B46" s="4"/>
      <c r="C46" s="183" t="s">
        <v>127</v>
      </c>
      <c r="D46" s="69" t="s">
        <v>191</v>
      </c>
      <c r="E46" s="91" t="s">
        <v>5</v>
      </c>
      <c r="F46" s="96" t="s">
        <v>39</v>
      </c>
      <c r="G46" s="97" t="s">
        <v>49</v>
      </c>
      <c r="H46" s="97" t="s">
        <v>49</v>
      </c>
      <c r="I46" s="97" t="s">
        <v>49</v>
      </c>
      <c r="J46" s="97" t="s">
        <v>49</v>
      </c>
      <c r="K46" s="97" t="s">
        <v>49</v>
      </c>
      <c r="L46" s="130" t="s">
        <v>49</v>
      </c>
      <c r="M46" s="58">
        <v>450</v>
      </c>
      <c r="N46" s="146">
        <v>2150</v>
      </c>
      <c r="O46" s="99">
        <f t="shared" si="32"/>
        <v>709.5</v>
      </c>
      <c r="P46" s="99">
        <f t="shared" si="33"/>
        <v>709.5</v>
      </c>
      <c r="Q46" s="99">
        <f t="shared" si="34"/>
        <v>731</v>
      </c>
      <c r="R46" s="99">
        <f t="shared" si="35"/>
        <v>2000</v>
      </c>
      <c r="S46" s="148">
        <f t="shared" si="36"/>
        <v>71.666666666666671</v>
      </c>
    </row>
    <row r="47" spans="1:19" ht="29.25" customHeight="1" x14ac:dyDescent="0.25">
      <c r="A47" s="12" t="s">
        <v>0</v>
      </c>
      <c r="B47" s="4" t="s">
        <v>25</v>
      </c>
      <c r="C47" s="183" t="s">
        <v>127</v>
      </c>
      <c r="D47" s="73" t="s">
        <v>192</v>
      </c>
      <c r="E47" s="91" t="s">
        <v>2</v>
      </c>
      <c r="F47" s="100" t="s">
        <v>47</v>
      </c>
      <c r="G47" s="97" t="s">
        <v>49</v>
      </c>
      <c r="H47" s="97" t="s">
        <v>49</v>
      </c>
      <c r="I47" s="97" t="s">
        <v>49</v>
      </c>
      <c r="J47" s="97" t="s">
        <v>49</v>
      </c>
      <c r="K47" s="97" t="s">
        <v>49</v>
      </c>
      <c r="L47" s="130" t="s">
        <v>49</v>
      </c>
      <c r="M47" s="58">
        <v>450</v>
      </c>
      <c r="N47" s="57">
        <v>1850</v>
      </c>
      <c r="O47" s="99">
        <f t="shared" si="32"/>
        <v>610.5</v>
      </c>
      <c r="P47" s="99">
        <f t="shared" si="33"/>
        <v>610.5</v>
      </c>
      <c r="Q47" s="99">
        <f t="shared" si="34"/>
        <v>629</v>
      </c>
      <c r="R47" s="99">
        <f t="shared" si="35"/>
        <v>1700</v>
      </c>
      <c r="S47" s="140">
        <f t="shared" si="36"/>
        <v>61.666666666666664</v>
      </c>
    </row>
    <row r="48" spans="1:19" ht="30" customHeight="1" x14ac:dyDescent="0.25">
      <c r="A48" s="12" t="s">
        <v>0</v>
      </c>
      <c r="B48" s="4" t="s">
        <v>25</v>
      </c>
      <c r="C48" s="183" t="s">
        <v>127</v>
      </c>
      <c r="D48" s="69" t="s">
        <v>193</v>
      </c>
      <c r="E48" s="91" t="s">
        <v>11</v>
      </c>
      <c r="F48" s="100" t="s">
        <v>47</v>
      </c>
      <c r="G48" s="97" t="s">
        <v>49</v>
      </c>
      <c r="H48" s="97" t="s">
        <v>49</v>
      </c>
      <c r="I48" s="97" t="s">
        <v>49</v>
      </c>
      <c r="J48" s="97" t="s">
        <v>49</v>
      </c>
      <c r="K48" s="97" t="s">
        <v>49</v>
      </c>
      <c r="L48" s="130" t="s">
        <v>49</v>
      </c>
      <c r="M48" s="58">
        <v>450</v>
      </c>
      <c r="N48" s="57">
        <v>1850</v>
      </c>
      <c r="O48" s="99">
        <f t="shared" si="32"/>
        <v>610.5</v>
      </c>
      <c r="P48" s="99">
        <f t="shared" si="33"/>
        <v>610.5</v>
      </c>
      <c r="Q48" s="99">
        <f t="shared" si="34"/>
        <v>629</v>
      </c>
      <c r="R48" s="99">
        <f t="shared" si="35"/>
        <v>1700</v>
      </c>
      <c r="S48" s="140">
        <f t="shared" si="36"/>
        <v>61.666666666666664</v>
      </c>
    </row>
    <row r="49" spans="1:20" ht="32.25" customHeight="1" x14ac:dyDescent="0.25">
      <c r="A49" s="12" t="s">
        <v>13</v>
      </c>
      <c r="B49" s="4" t="s">
        <v>33</v>
      </c>
      <c r="C49" s="183" t="s">
        <v>127</v>
      </c>
      <c r="D49" s="73" t="s">
        <v>194</v>
      </c>
      <c r="E49" s="91" t="s">
        <v>11</v>
      </c>
      <c r="F49" s="96" t="s">
        <v>48</v>
      </c>
      <c r="G49" s="97" t="s">
        <v>49</v>
      </c>
      <c r="H49" s="97" t="s">
        <v>49</v>
      </c>
      <c r="I49" s="97" t="s">
        <v>49</v>
      </c>
      <c r="J49" s="97" t="s">
        <v>49</v>
      </c>
      <c r="K49" s="97" t="s">
        <v>49</v>
      </c>
      <c r="L49" s="130" t="s">
        <v>49</v>
      </c>
      <c r="M49" s="58">
        <v>450</v>
      </c>
      <c r="N49" s="57">
        <v>1850</v>
      </c>
      <c r="O49" s="99">
        <f t="shared" si="32"/>
        <v>610.5</v>
      </c>
      <c r="P49" s="99">
        <f t="shared" si="33"/>
        <v>610.5</v>
      </c>
      <c r="Q49" s="99">
        <f t="shared" si="34"/>
        <v>629</v>
      </c>
      <c r="R49" s="99">
        <f t="shared" si="35"/>
        <v>1700</v>
      </c>
      <c r="S49" s="140">
        <f t="shared" si="36"/>
        <v>61.666666666666664</v>
      </c>
    </row>
    <row r="50" spans="1:20" ht="30" customHeight="1" x14ac:dyDescent="0.25">
      <c r="A50" s="12" t="s">
        <v>13</v>
      </c>
      <c r="B50" s="4" t="s">
        <v>33</v>
      </c>
      <c r="C50" s="183" t="s">
        <v>127</v>
      </c>
      <c r="D50" s="69" t="s">
        <v>195</v>
      </c>
      <c r="E50" s="91" t="s">
        <v>4</v>
      </c>
      <c r="F50" s="100" t="s">
        <v>47</v>
      </c>
      <c r="G50" s="97" t="s">
        <v>49</v>
      </c>
      <c r="H50" s="97" t="s">
        <v>49</v>
      </c>
      <c r="I50" s="97" t="s">
        <v>49</v>
      </c>
      <c r="J50" s="97" t="s">
        <v>49</v>
      </c>
      <c r="K50" s="97" t="s">
        <v>49</v>
      </c>
      <c r="L50" s="130" t="s">
        <v>49</v>
      </c>
      <c r="M50" s="58">
        <v>450</v>
      </c>
      <c r="N50" s="57">
        <v>1850</v>
      </c>
      <c r="O50" s="99">
        <f t="shared" si="32"/>
        <v>610.5</v>
      </c>
      <c r="P50" s="99">
        <f t="shared" si="33"/>
        <v>610.5</v>
      </c>
      <c r="Q50" s="99">
        <f t="shared" si="34"/>
        <v>629</v>
      </c>
      <c r="R50" s="99">
        <f t="shared" si="35"/>
        <v>1700</v>
      </c>
      <c r="S50" s="140">
        <f t="shared" si="36"/>
        <v>61.666666666666664</v>
      </c>
    </row>
    <row r="51" spans="1:20" ht="32.25" customHeight="1" x14ac:dyDescent="0.25">
      <c r="A51" s="12" t="s">
        <v>0</v>
      </c>
      <c r="B51" s="4" t="s">
        <v>23</v>
      </c>
      <c r="C51" s="183" t="s">
        <v>127</v>
      </c>
      <c r="D51" s="73" t="s">
        <v>196</v>
      </c>
      <c r="E51" s="55" t="s">
        <v>16</v>
      </c>
      <c r="F51" s="96" t="s">
        <v>48</v>
      </c>
      <c r="G51" s="97" t="s">
        <v>49</v>
      </c>
      <c r="H51" s="97" t="s">
        <v>49</v>
      </c>
      <c r="I51" s="97" t="s">
        <v>49</v>
      </c>
      <c r="J51" s="97" t="s">
        <v>49</v>
      </c>
      <c r="K51" s="97" t="s">
        <v>49</v>
      </c>
      <c r="L51" s="130" t="s">
        <v>49</v>
      </c>
      <c r="M51" s="58">
        <v>450</v>
      </c>
      <c r="N51" s="57">
        <v>2150</v>
      </c>
      <c r="O51" s="99">
        <f t="shared" si="32"/>
        <v>709.5</v>
      </c>
      <c r="P51" s="99">
        <f t="shared" si="33"/>
        <v>709.5</v>
      </c>
      <c r="Q51" s="99">
        <f t="shared" si="34"/>
        <v>731</v>
      </c>
      <c r="R51" s="99">
        <f t="shared" si="35"/>
        <v>2000</v>
      </c>
      <c r="S51" s="140">
        <f t="shared" si="36"/>
        <v>71.666666666666671</v>
      </c>
    </row>
    <row r="52" spans="1:20" ht="33.75" customHeight="1" x14ac:dyDescent="0.25">
      <c r="A52" s="13"/>
      <c r="B52" s="9"/>
      <c r="C52" s="183" t="s">
        <v>127</v>
      </c>
      <c r="D52" s="69" t="s">
        <v>197</v>
      </c>
      <c r="E52" s="91" t="s">
        <v>15</v>
      </c>
      <c r="F52" s="74" t="s">
        <v>38</v>
      </c>
      <c r="G52" s="97" t="s">
        <v>49</v>
      </c>
      <c r="H52" s="97" t="s">
        <v>49</v>
      </c>
      <c r="I52" s="97" t="s">
        <v>49</v>
      </c>
      <c r="J52" s="97" t="s">
        <v>49</v>
      </c>
      <c r="K52" s="97" t="s">
        <v>49</v>
      </c>
      <c r="L52" s="130" t="s">
        <v>49</v>
      </c>
      <c r="M52" s="58">
        <v>450</v>
      </c>
      <c r="N52" s="57">
        <v>2450</v>
      </c>
      <c r="O52" s="99">
        <f t="shared" si="32"/>
        <v>808.5</v>
      </c>
      <c r="P52" s="99">
        <f t="shared" si="33"/>
        <v>808.5</v>
      </c>
      <c r="Q52" s="99">
        <f t="shared" si="34"/>
        <v>833.00000000000011</v>
      </c>
      <c r="R52" s="99">
        <f t="shared" si="35"/>
        <v>2300</v>
      </c>
      <c r="S52" s="140">
        <f t="shared" si="36"/>
        <v>81.666666666666671</v>
      </c>
    </row>
    <row r="53" spans="1:20" ht="33.75" customHeight="1" thickBot="1" x14ac:dyDescent="0.3">
      <c r="A53" s="13"/>
      <c r="B53" s="9"/>
      <c r="C53" s="187" t="s">
        <v>127</v>
      </c>
      <c r="D53" s="46" t="s">
        <v>198</v>
      </c>
      <c r="E53" s="206" t="s">
        <v>121</v>
      </c>
      <c r="F53" s="116" t="s">
        <v>39</v>
      </c>
      <c r="G53" s="104" t="s">
        <v>49</v>
      </c>
      <c r="H53" s="104" t="s">
        <v>49</v>
      </c>
      <c r="I53" s="104" t="s">
        <v>49</v>
      </c>
      <c r="J53" s="104" t="s">
        <v>49</v>
      </c>
      <c r="K53" s="104" t="s">
        <v>49</v>
      </c>
      <c r="L53" s="104" t="s">
        <v>49</v>
      </c>
      <c r="M53" s="65">
        <v>450</v>
      </c>
      <c r="N53" s="163">
        <v>2150</v>
      </c>
      <c r="O53" s="106">
        <f t="shared" si="32"/>
        <v>709.5</v>
      </c>
      <c r="P53" s="106">
        <f t="shared" si="33"/>
        <v>709.5</v>
      </c>
      <c r="Q53" s="106">
        <f>N53*34%</f>
        <v>731</v>
      </c>
      <c r="R53" s="106">
        <f t="shared" si="35"/>
        <v>2000</v>
      </c>
      <c r="S53" s="89">
        <f>N53/30</f>
        <v>71.666666666666671</v>
      </c>
    </row>
    <row r="54" spans="1:20" ht="35.25" customHeight="1" x14ac:dyDescent="0.25">
      <c r="A54" s="13"/>
      <c r="B54" s="9"/>
      <c r="C54" s="90" t="s">
        <v>129</v>
      </c>
      <c r="D54" s="73" t="s">
        <v>199</v>
      </c>
      <c r="E54" s="207" t="s">
        <v>304</v>
      </c>
      <c r="F54" s="47" t="s">
        <v>38</v>
      </c>
      <c r="G54" s="93" t="s">
        <v>49</v>
      </c>
      <c r="H54" s="93" t="s">
        <v>49</v>
      </c>
      <c r="I54" s="93" t="s">
        <v>49</v>
      </c>
      <c r="J54" s="93" t="s">
        <v>49</v>
      </c>
      <c r="K54" s="93" t="s">
        <v>49</v>
      </c>
      <c r="L54" s="93" t="s">
        <v>49</v>
      </c>
      <c r="M54" s="161">
        <v>400</v>
      </c>
      <c r="N54" s="162">
        <v>2550</v>
      </c>
      <c r="O54" s="95">
        <f t="shared" ref="O54:O69" si="37">N54*33%</f>
        <v>841.5</v>
      </c>
      <c r="P54" s="95">
        <f t="shared" ref="P54:P69" si="38">N54*33%</f>
        <v>841.5</v>
      </c>
      <c r="Q54" s="95">
        <f t="shared" ref="Q54:Q69" si="39">N54*34%</f>
        <v>867.00000000000011</v>
      </c>
      <c r="R54" s="95">
        <f t="shared" ref="R54:R69" si="40">SUM(N54-150)</f>
        <v>2400</v>
      </c>
      <c r="S54" s="219">
        <f>N54/30</f>
        <v>85</v>
      </c>
      <c r="T54" s="44"/>
    </row>
    <row r="55" spans="1:20" s="66" customFormat="1" ht="28.5" customHeight="1" x14ac:dyDescent="0.25">
      <c r="A55" s="67"/>
      <c r="B55" s="68"/>
      <c r="C55" s="39" t="s">
        <v>129</v>
      </c>
      <c r="D55" s="69" t="s">
        <v>200</v>
      </c>
      <c r="E55" s="107" t="s">
        <v>59</v>
      </c>
      <c r="F55" s="96" t="s">
        <v>48</v>
      </c>
      <c r="G55" s="97" t="s">
        <v>49</v>
      </c>
      <c r="H55" s="97" t="s">
        <v>49</v>
      </c>
      <c r="I55" s="97" t="s">
        <v>49</v>
      </c>
      <c r="J55" s="97" t="s">
        <v>49</v>
      </c>
      <c r="K55" s="97" t="s">
        <v>49</v>
      </c>
      <c r="L55" s="97" t="s">
        <v>49</v>
      </c>
      <c r="M55" s="98">
        <v>400</v>
      </c>
      <c r="N55" s="99">
        <v>2550</v>
      </c>
      <c r="O55" s="95">
        <f t="shared" si="37"/>
        <v>841.5</v>
      </c>
      <c r="P55" s="95">
        <f t="shared" si="38"/>
        <v>841.5</v>
      </c>
      <c r="Q55" s="95">
        <f t="shared" si="39"/>
        <v>867.00000000000011</v>
      </c>
      <c r="R55" s="95">
        <f t="shared" si="40"/>
        <v>2400</v>
      </c>
      <c r="S55" s="88">
        <f>N55/30</f>
        <v>85</v>
      </c>
      <c r="T55" s="44"/>
    </row>
    <row r="56" spans="1:20" s="66" customFormat="1" ht="28.5" customHeight="1" x14ac:dyDescent="0.25">
      <c r="A56" s="67"/>
      <c r="B56" s="68"/>
      <c r="C56" s="39" t="s">
        <v>129</v>
      </c>
      <c r="D56" s="73" t="s">
        <v>201</v>
      </c>
      <c r="E56" s="107" t="s">
        <v>57</v>
      </c>
      <c r="F56" s="100" t="s">
        <v>47</v>
      </c>
      <c r="G56" s="97" t="s">
        <v>49</v>
      </c>
      <c r="H56" s="97" t="s">
        <v>49</v>
      </c>
      <c r="I56" s="97" t="s">
        <v>49</v>
      </c>
      <c r="J56" s="97" t="s">
        <v>49</v>
      </c>
      <c r="K56" s="97" t="s">
        <v>49</v>
      </c>
      <c r="L56" s="97" t="s">
        <v>49</v>
      </c>
      <c r="M56" s="98">
        <v>400</v>
      </c>
      <c r="N56" s="99">
        <v>2550</v>
      </c>
      <c r="O56" s="95">
        <f t="shared" si="37"/>
        <v>841.5</v>
      </c>
      <c r="P56" s="95">
        <f t="shared" si="38"/>
        <v>841.5</v>
      </c>
      <c r="Q56" s="95">
        <f t="shared" si="39"/>
        <v>867.00000000000011</v>
      </c>
      <c r="R56" s="95">
        <f t="shared" si="40"/>
        <v>2400</v>
      </c>
      <c r="S56" s="88">
        <f t="shared" ref="S56:S70" si="41">N56/30</f>
        <v>85</v>
      </c>
      <c r="T56" s="44"/>
    </row>
    <row r="57" spans="1:20" ht="24.75" customHeight="1" x14ac:dyDescent="0.25">
      <c r="A57" s="13"/>
      <c r="B57" s="9"/>
      <c r="C57" s="39" t="s">
        <v>129</v>
      </c>
      <c r="D57" s="69" t="s">
        <v>202</v>
      </c>
      <c r="E57" s="107" t="s">
        <v>57</v>
      </c>
      <c r="F57" s="96" t="s">
        <v>48</v>
      </c>
      <c r="G57" s="97" t="s">
        <v>49</v>
      </c>
      <c r="H57" s="97" t="s">
        <v>49</v>
      </c>
      <c r="I57" s="97" t="s">
        <v>49</v>
      </c>
      <c r="J57" s="97" t="s">
        <v>49</v>
      </c>
      <c r="K57" s="97" t="s">
        <v>49</v>
      </c>
      <c r="L57" s="97" t="s">
        <v>49</v>
      </c>
      <c r="M57" s="98">
        <v>400</v>
      </c>
      <c r="N57" s="99">
        <v>2550</v>
      </c>
      <c r="O57" s="95">
        <f t="shared" si="37"/>
        <v>841.5</v>
      </c>
      <c r="P57" s="95">
        <f t="shared" si="38"/>
        <v>841.5</v>
      </c>
      <c r="Q57" s="95">
        <f t="shared" si="39"/>
        <v>867.00000000000011</v>
      </c>
      <c r="R57" s="95">
        <f t="shared" si="40"/>
        <v>2400</v>
      </c>
      <c r="S57" s="88">
        <f t="shared" si="41"/>
        <v>85</v>
      </c>
      <c r="T57" s="44"/>
    </row>
    <row r="58" spans="1:20" ht="28.5" customHeight="1" x14ac:dyDescent="0.25">
      <c r="A58" s="13"/>
      <c r="B58" s="9"/>
      <c r="C58" s="39" t="s">
        <v>129</v>
      </c>
      <c r="D58" s="73" t="s">
        <v>203</v>
      </c>
      <c r="E58" s="107" t="s">
        <v>58</v>
      </c>
      <c r="F58" s="100" t="s">
        <v>38</v>
      </c>
      <c r="G58" s="97" t="s">
        <v>49</v>
      </c>
      <c r="H58" s="97" t="s">
        <v>49</v>
      </c>
      <c r="I58" s="97" t="s">
        <v>49</v>
      </c>
      <c r="J58" s="97" t="s">
        <v>49</v>
      </c>
      <c r="K58" s="97" t="s">
        <v>49</v>
      </c>
      <c r="L58" s="97" t="s">
        <v>49</v>
      </c>
      <c r="M58" s="98">
        <v>400</v>
      </c>
      <c r="N58" s="99">
        <v>2550</v>
      </c>
      <c r="O58" s="95">
        <f t="shared" si="37"/>
        <v>841.5</v>
      </c>
      <c r="P58" s="95">
        <f t="shared" si="38"/>
        <v>841.5</v>
      </c>
      <c r="Q58" s="95">
        <f t="shared" si="39"/>
        <v>867.00000000000011</v>
      </c>
      <c r="R58" s="95">
        <f t="shared" si="40"/>
        <v>2400</v>
      </c>
      <c r="S58" s="88">
        <f t="shared" si="41"/>
        <v>85</v>
      </c>
      <c r="T58" s="44"/>
    </row>
    <row r="59" spans="1:20" ht="39.75" customHeight="1" x14ac:dyDescent="0.25">
      <c r="A59" s="13"/>
      <c r="B59" s="9"/>
      <c r="C59" s="39" t="s">
        <v>129</v>
      </c>
      <c r="D59" s="69" t="s">
        <v>204</v>
      </c>
      <c r="E59" s="107" t="s">
        <v>144</v>
      </c>
      <c r="F59" s="96" t="s">
        <v>48</v>
      </c>
      <c r="G59" s="97" t="s">
        <v>49</v>
      </c>
      <c r="H59" s="97" t="s">
        <v>49</v>
      </c>
      <c r="I59" s="97" t="s">
        <v>49</v>
      </c>
      <c r="J59" s="97" t="s">
        <v>49</v>
      </c>
      <c r="K59" s="97" t="s">
        <v>49</v>
      </c>
      <c r="L59" s="97" t="s">
        <v>49</v>
      </c>
      <c r="M59" s="98">
        <v>400</v>
      </c>
      <c r="N59" s="99">
        <v>2550</v>
      </c>
      <c r="O59" s="95">
        <f t="shared" si="37"/>
        <v>841.5</v>
      </c>
      <c r="P59" s="95">
        <f t="shared" si="38"/>
        <v>841.5</v>
      </c>
      <c r="Q59" s="95">
        <f t="shared" si="39"/>
        <v>867.00000000000011</v>
      </c>
      <c r="R59" s="95">
        <f t="shared" si="40"/>
        <v>2400</v>
      </c>
      <c r="S59" s="88">
        <f t="shared" si="41"/>
        <v>85</v>
      </c>
      <c r="T59" s="44"/>
    </row>
    <row r="60" spans="1:20" ht="25.5" customHeight="1" x14ac:dyDescent="0.25">
      <c r="A60" s="13"/>
      <c r="B60" s="9"/>
      <c r="C60" s="39" t="s">
        <v>129</v>
      </c>
      <c r="D60" s="73" t="s">
        <v>205</v>
      </c>
      <c r="E60" s="107" t="s">
        <v>60</v>
      </c>
      <c r="F60" s="100" t="s">
        <v>47</v>
      </c>
      <c r="G60" s="101" t="s">
        <v>49</v>
      </c>
      <c r="H60" s="101" t="s">
        <v>49</v>
      </c>
      <c r="I60" s="101" t="s">
        <v>49</v>
      </c>
      <c r="J60" s="101" t="s">
        <v>49</v>
      </c>
      <c r="K60" s="101" t="s">
        <v>49</v>
      </c>
      <c r="L60" s="101" t="s">
        <v>49</v>
      </c>
      <c r="M60" s="98">
        <v>400</v>
      </c>
      <c r="N60" s="99">
        <v>2150</v>
      </c>
      <c r="O60" s="95">
        <f t="shared" si="37"/>
        <v>709.5</v>
      </c>
      <c r="P60" s="95">
        <f t="shared" si="38"/>
        <v>709.5</v>
      </c>
      <c r="Q60" s="95">
        <f t="shared" si="39"/>
        <v>731</v>
      </c>
      <c r="R60" s="95">
        <f t="shared" si="40"/>
        <v>2000</v>
      </c>
      <c r="S60" s="88">
        <f t="shared" si="41"/>
        <v>71.666666666666671</v>
      </c>
      <c r="T60" s="44"/>
    </row>
    <row r="61" spans="1:20" ht="25.5" customHeight="1" x14ac:dyDescent="0.25">
      <c r="A61" s="13"/>
      <c r="B61" s="9"/>
      <c r="C61" s="39" t="s">
        <v>129</v>
      </c>
      <c r="D61" s="69" t="s">
        <v>206</v>
      </c>
      <c r="E61" s="107" t="s">
        <v>60</v>
      </c>
      <c r="F61" s="96" t="s">
        <v>39</v>
      </c>
      <c r="G61" s="101" t="s">
        <v>49</v>
      </c>
      <c r="H61" s="101" t="s">
        <v>49</v>
      </c>
      <c r="I61" s="101" t="s">
        <v>49</v>
      </c>
      <c r="J61" s="101" t="s">
        <v>49</v>
      </c>
      <c r="K61" s="101" t="s">
        <v>49</v>
      </c>
      <c r="L61" s="101" t="s">
        <v>49</v>
      </c>
      <c r="M61" s="98">
        <v>400</v>
      </c>
      <c r="N61" s="99">
        <v>1850</v>
      </c>
      <c r="O61" s="95">
        <f t="shared" si="37"/>
        <v>610.5</v>
      </c>
      <c r="P61" s="95">
        <f t="shared" si="38"/>
        <v>610.5</v>
      </c>
      <c r="Q61" s="95">
        <f t="shared" si="39"/>
        <v>629</v>
      </c>
      <c r="R61" s="95">
        <f t="shared" si="40"/>
        <v>1700</v>
      </c>
      <c r="S61" s="88">
        <f t="shared" si="41"/>
        <v>61.666666666666664</v>
      </c>
      <c r="T61" s="44"/>
    </row>
    <row r="62" spans="1:20" ht="27.75" customHeight="1" x14ac:dyDescent="0.25">
      <c r="A62" s="13"/>
      <c r="B62" s="9"/>
      <c r="C62" s="39" t="s">
        <v>129</v>
      </c>
      <c r="D62" s="73" t="s">
        <v>207</v>
      </c>
      <c r="E62" s="107" t="s">
        <v>134</v>
      </c>
      <c r="F62" s="100" t="s">
        <v>47</v>
      </c>
      <c r="G62" s="101" t="s">
        <v>49</v>
      </c>
      <c r="H62" s="101" t="s">
        <v>49</v>
      </c>
      <c r="I62" s="101" t="s">
        <v>49</v>
      </c>
      <c r="J62" s="101" t="s">
        <v>49</v>
      </c>
      <c r="K62" s="101" t="s">
        <v>49</v>
      </c>
      <c r="L62" s="101" t="s">
        <v>49</v>
      </c>
      <c r="M62" s="98">
        <v>400</v>
      </c>
      <c r="N62" s="99">
        <v>2150</v>
      </c>
      <c r="O62" s="95">
        <f t="shared" si="37"/>
        <v>709.5</v>
      </c>
      <c r="P62" s="95">
        <f t="shared" si="38"/>
        <v>709.5</v>
      </c>
      <c r="Q62" s="95">
        <f t="shared" si="39"/>
        <v>731</v>
      </c>
      <c r="R62" s="95">
        <f t="shared" si="40"/>
        <v>2000</v>
      </c>
      <c r="S62" s="88">
        <f t="shared" si="41"/>
        <v>71.666666666666671</v>
      </c>
      <c r="T62" s="44"/>
    </row>
    <row r="63" spans="1:20" ht="27.75" customHeight="1" x14ac:dyDescent="0.25">
      <c r="A63" s="13"/>
      <c r="B63" s="9"/>
      <c r="C63" s="39" t="s">
        <v>129</v>
      </c>
      <c r="D63" s="69" t="s">
        <v>208</v>
      </c>
      <c r="E63" s="107" t="s">
        <v>134</v>
      </c>
      <c r="F63" s="96" t="s">
        <v>48</v>
      </c>
      <c r="G63" s="101" t="s">
        <v>49</v>
      </c>
      <c r="H63" s="101" t="s">
        <v>49</v>
      </c>
      <c r="I63" s="101" t="s">
        <v>49</v>
      </c>
      <c r="J63" s="101" t="s">
        <v>49</v>
      </c>
      <c r="K63" s="101" t="s">
        <v>49</v>
      </c>
      <c r="L63" s="101" t="s">
        <v>49</v>
      </c>
      <c r="M63" s="98">
        <v>400</v>
      </c>
      <c r="N63" s="99">
        <v>1850</v>
      </c>
      <c r="O63" s="95">
        <f t="shared" si="37"/>
        <v>610.5</v>
      </c>
      <c r="P63" s="95">
        <f t="shared" si="38"/>
        <v>610.5</v>
      </c>
      <c r="Q63" s="95">
        <f t="shared" si="39"/>
        <v>629</v>
      </c>
      <c r="R63" s="95">
        <f t="shared" si="40"/>
        <v>1700</v>
      </c>
      <c r="S63" s="88">
        <f t="shared" si="41"/>
        <v>61.666666666666664</v>
      </c>
      <c r="T63" s="44"/>
    </row>
    <row r="64" spans="1:20" ht="30.75" customHeight="1" x14ac:dyDescent="0.25">
      <c r="A64" s="13"/>
      <c r="B64" s="9"/>
      <c r="C64" s="39" t="s">
        <v>129</v>
      </c>
      <c r="D64" s="73" t="s">
        <v>209</v>
      </c>
      <c r="E64" s="107" t="s">
        <v>61</v>
      </c>
      <c r="F64" s="100" t="s">
        <v>47</v>
      </c>
      <c r="G64" s="101" t="s">
        <v>49</v>
      </c>
      <c r="H64" s="101" t="s">
        <v>49</v>
      </c>
      <c r="I64" s="101" t="s">
        <v>49</v>
      </c>
      <c r="J64" s="101" t="s">
        <v>49</v>
      </c>
      <c r="K64" s="101" t="s">
        <v>49</v>
      </c>
      <c r="L64" s="101" t="s">
        <v>49</v>
      </c>
      <c r="M64" s="98">
        <v>400</v>
      </c>
      <c r="N64" s="99">
        <v>2150</v>
      </c>
      <c r="O64" s="95">
        <f t="shared" si="37"/>
        <v>709.5</v>
      </c>
      <c r="P64" s="95">
        <f t="shared" si="38"/>
        <v>709.5</v>
      </c>
      <c r="Q64" s="95">
        <f t="shared" si="39"/>
        <v>731</v>
      </c>
      <c r="R64" s="95">
        <f t="shared" si="40"/>
        <v>2000</v>
      </c>
      <c r="S64" s="88">
        <f>N64/30</f>
        <v>71.666666666666671</v>
      </c>
      <c r="T64" s="44"/>
    </row>
    <row r="65" spans="1:20" ht="25.5" customHeight="1" x14ac:dyDescent="0.25">
      <c r="A65" s="13"/>
      <c r="B65" s="9"/>
      <c r="C65" s="39" t="s">
        <v>129</v>
      </c>
      <c r="D65" s="69" t="s">
        <v>210</v>
      </c>
      <c r="E65" s="107" t="s">
        <v>61</v>
      </c>
      <c r="F65" s="96" t="s">
        <v>48</v>
      </c>
      <c r="G65" s="101" t="s">
        <v>49</v>
      </c>
      <c r="H65" s="101" t="s">
        <v>49</v>
      </c>
      <c r="I65" s="101" t="s">
        <v>49</v>
      </c>
      <c r="J65" s="101" t="s">
        <v>49</v>
      </c>
      <c r="K65" s="101" t="s">
        <v>49</v>
      </c>
      <c r="L65" s="101" t="s">
        <v>49</v>
      </c>
      <c r="M65" s="98">
        <v>400</v>
      </c>
      <c r="N65" s="99">
        <v>1850</v>
      </c>
      <c r="O65" s="95">
        <f t="shared" si="37"/>
        <v>610.5</v>
      </c>
      <c r="P65" s="95">
        <f t="shared" si="38"/>
        <v>610.5</v>
      </c>
      <c r="Q65" s="95">
        <f t="shared" si="39"/>
        <v>629</v>
      </c>
      <c r="R65" s="95">
        <f t="shared" si="40"/>
        <v>1700</v>
      </c>
      <c r="S65" s="88">
        <f t="shared" si="41"/>
        <v>61.666666666666664</v>
      </c>
      <c r="T65" s="44"/>
    </row>
    <row r="66" spans="1:20" ht="37.5" customHeight="1" x14ac:dyDescent="0.25">
      <c r="A66" s="13"/>
      <c r="B66" s="9"/>
      <c r="C66" s="39" t="s">
        <v>129</v>
      </c>
      <c r="D66" s="73" t="s">
        <v>211</v>
      </c>
      <c r="E66" s="107" t="s">
        <v>62</v>
      </c>
      <c r="F66" s="100" t="s">
        <v>47</v>
      </c>
      <c r="G66" s="97" t="s">
        <v>49</v>
      </c>
      <c r="H66" s="97" t="s">
        <v>49</v>
      </c>
      <c r="I66" s="97" t="s">
        <v>49</v>
      </c>
      <c r="J66" s="97" t="s">
        <v>49</v>
      </c>
      <c r="K66" s="97" t="s">
        <v>49</v>
      </c>
      <c r="L66" s="97" t="s">
        <v>49</v>
      </c>
      <c r="M66" s="98">
        <v>400</v>
      </c>
      <c r="N66" s="99">
        <v>2150</v>
      </c>
      <c r="O66" s="95">
        <f t="shared" si="37"/>
        <v>709.5</v>
      </c>
      <c r="P66" s="95">
        <f t="shared" si="38"/>
        <v>709.5</v>
      </c>
      <c r="Q66" s="95">
        <f t="shared" si="39"/>
        <v>731</v>
      </c>
      <c r="R66" s="95">
        <f t="shared" si="40"/>
        <v>2000</v>
      </c>
      <c r="S66" s="88">
        <f t="shared" si="41"/>
        <v>71.666666666666671</v>
      </c>
      <c r="T66" s="44"/>
    </row>
    <row r="67" spans="1:20" ht="23.25" customHeight="1" x14ac:dyDescent="0.25">
      <c r="A67" s="13"/>
      <c r="B67" s="9"/>
      <c r="C67" s="39" t="s">
        <v>129</v>
      </c>
      <c r="D67" s="69" t="s">
        <v>212</v>
      </c>
      <c r="E67" s="107" t="s">
        <v>63</v>
      </c>
      <c r="F67" s="100" t="s">
        <v>47</v>
      </c>
      <c r="G67" s="101" t="s">
        <v>49</v>
      </c>
      <c r="H67" s="101" t="s">
        <v>49</v>
      </c>
      <c r="I67" s="101" t="s">
        <v>49</v>
      </c>
      <c r="J67" s="101" t="s">
        <v>49</v>
      </c>
      <c r="K67" s="101" t="s">
        <v>49</v>
      </c>
      <c r="L67" s="101" t="s">
        <v>49</v>
      </c>
      <c r="M67" s="98">
        <v>400</v>
      </c>
      <c r="N67" s="102">
        <v>2550</v>
      </c>
      <c r="O67" s="95">
        <f t="shared" si="37"/>
        <v>841.5</v>
      </c>
      <c r="P67" s="95">
        <f t="shared" si="38"/>
        <v>841.5</v>
      </c>
      <c r="Q67" s="95">
        <f t="shared" si="39"/>
        <v>867.00000000000011</v>
      </c>
      <c r="R67" s="95">
        <f t="shared" si="40"/>
        <v>2400</v>
      </c>
      <c r="S67" s="88">
        <f t="shared" si="41"/>
        <v>85</v>
      </c>
      <c r="T67" s="44"/>
    </row>
    <row r="68" spans="1:20" ht="27" customHeight="1" x14ac:dyDescent="0.25">
      <c r="A68" s="13"/>
      <c r="B68" s="9"/>
      <c r="C68" s="39" t="s">
        <v>129</v>
      </c>
      <c r="D68" s="73" t="s">
        <v>213</v>
      </c>
      <c r="E68" s="107" t="s">
        <v>63</v>
      </c>
      <c r="F68" s="96" t="s">
        <v>48</v>
      </c>
      <c r="G68" s="97" t="s">
        <v>49</v>
      </c>
      <c r="H68" s="97" t="s">
        <v>49</v>
      </c>
      <c r="I68" s="97" t="s">
        <v>49</v>
      </c>
      <c r="J68" s="97" t="s">
        <v>49</v>
      </c>
      <c r="K68" s="97" t="s">
        <v>49</v>
      </c>
      <c r="L68" s="97" t="s">
        <v>49</v>
      </c>
      <c r="M68" s="98">
        <v>400</v>
      </c>
      <c r="N68" s="102">
        <v>2550</v>
      </c>
      <c r="O68" s="95">
        <f t="shared" si="37"/>
        <v>841.5</v>
      </c>
      <c r="P68" s="95">
        <f t="shared" si="38"/>
        <v>841.5</v>
      </c>
      <c r="Q68" s="95">
        <f t="shared" si="39"/>
        <v>867.00000000000011</v>
      </c>
      <c r="R68" s="95">
        <f t="shared" si="40"/>
        <v>2400</v>
      </c>
      <c r="S68" s="88">
        <f t="shared" si="41"/>
        <v>85</v>
      </c>
      <c r="T68" s="44"/>
    </row>
    <row r="69" spans="1:20" ht="26.25" customHeight="1" thickBot="1" x14ac:dyDescent="0.3">
      <c r="A69" s="13"/>
      <c r="B69" s="9"/>
      <c r="C69" s="40" t="s">
        <v>129</v>
      </c>
      <c r="D69" s="46" t="s">
        <v>214</v>
      </c>
      <c r="E69" s="108" t="s">
        <v>64</v>
      </c>
      <c r="F69" s="103" t="s">
        <v>48</v>
      </c>
      <c r="G69" s="104" t="s">
        <v>49</v>
      </c>
      <c r="H69" s="104" t="s">
        <v>49</v>
      </c>
      <c r="I69" s="104" t="s">
        <v>49</v>
      </c>
      <c r="J69" s="104" t="s">
        <v>49</v>
      </c>
      <c r="K69" s="104" t="s">
        <v>49</v>
      </c>
      <c r="L69" s="104" t="s">
        <v>49</v>
      </c>
      <c r="M69" s="105">
        <v>400</v>
      </c>
      <c r="N69" s="106">
        <v>1850</v>
      </c>
      <c r="O69" s="106">
        <f t="shared" si="37"/>
        <v>610.5</v>
      </c>
      <c r="P69" s="106">
        <f t="shared" si="38"/>
        <v>610.5</v>
      </c>
      <c r="Q69" s="106">
        <f t="shared" si="39"/>
        <v>629</v>
      </c>
      <c r="R69" s="106">
        <f t="shared" si="40"/>
        <v>1700</v>
      </c>
      <c r="S69" s="89">
        <f t="shared" si="41"/>
        <v>61.666666666666664</v>
      </c>
      <c r="T69" s="44"/>
    </row>
    <row r="70" spans="1:20" ht="27.75" customHeight="1" x14ac:dyDescent="0.25">
      <c r="A70" s="13"/>
      <c r="B70" s="9"/>
      <c r="C70" s="41" t="s">
        <v>13</v>
      </c>
      <c r="D70" s="73" t="s">
        <v>215</v>
      </c>
      <c r="E70" s="164" t="s">
        <v>65</v>
      </c>
      <c r="F70" s="165" t="s">
        <v>47</v>
      </c>
      <c r="G70" s="153" t="s">
        <v>49</v>
      </c>
      <c r="H70" s="153" t="s">
        <v>49</v>
      </c>
      <c r="I70" s="153" t="s">
        <v>49</v>
      </c>
      <c r="J70" s="166" t="s">
        <v>49</v>
      </c>
      <c r="K70" s="153" t="s">
        <v>49</v>
      </c>
      <c r="L70" s="153" t="s">
        <v>49</v>
      </c>
      <c r="M70" s="129">
        <v>700</v>
      </c>
      <c r="N70" s="62">
        <v>4650</v>
      </c>
      <c r="O70" s="95">
        <f t="shared" ref="O70" si="42">N70*33%</f>
        <v>1534.5</v>
      </c>
      <c r="P70" s="95">
        <f t="shared" ref="P70" si="43">N70*33%</f>
        <v>1534.5</v>
      </c>
      <c r="Q70" s="95">
        <f>N70*34%</f>
        <v>1581</v>
      </c>
      <c r="R70" s="95">
        <f t="shared" ref="R70" si="44">SUM(N70-150)</f>
        <v>4500</v>
      </c>
      <c r="S70" s="219">
        <f t="shared" si="41"/>
        <v>155</v>
      </c>
    </row>
    <row r="71" spans="1:20" ht="33" customHeight="1" x14ac:dyDescent="0.25">
      <c r="A71" s="13"/>
      <c r="B71" s="9"/>
      <c r="C71" s="183" t="s">
        <v>13</v>
      </c>
      <c r="D71" s="69" t="s">
        <v>216</v>
      </c>
      <c r="E71" s="55" t="s">
        <v>66</v>
      </c>
      <c r="F71" s="56" t="s">
        <v>47</v>
      </c>
      <c r="G71" s="57">
        <v>3000</v>
      </c>
      <c r="H71" s="57">
        <f t="shared" ref="H71:H89" si="45">G71*33%</f>
        <v>990</v>
      </c>
      <c r="I71" s="57">
        <f t="shared" ref="I71:I89" si="46">G71*33%</f>
        <v>990</v>
      </c>
      <c r="J71" s="57">
        <f t="shared" ref="J71:J89" si="47">G71*34%</f>
        <v>1020.0000000000001</v>
      </c>
      <c r="K71" s="57">
        <f t="shared" ref="K71:K89" si="48">SUM(G71-150)</f>
        <v>2850</v>
      </c>
      <c r="L71" s="151">
        <f t="shared" ref="L71:L89" si="49">G71/30</f>
        <v>100</v>
      </c>
      <c r="M71" s="58">
        <v>450</v>
      </c>
      <c r="N71" s="59" t="s">
        <v>49</v>
      </c>
      <c r="O71" s="59" t="s">
        <v>49</v>
      </c>
      <c r="P71" s="59" t="s">
        <v>49</v>
      </c>
      <c r="Q71" s="59" t="s">
        <v>49</v>
      </c>
      <c r="R71" s="59" t="s">
        <v>49</v>
      </c>
      <c r="S71" s="215" t="s">
        <v>49</v>
      </c>
    </row>
    <row r="72" spans="1:20" ht="31.5" customHeight="1" x14ac:dyDescent="0.25">
      <c r="A72" s="13"/>
      <c r="B72" s="9"/>
      <c r="C72" s="183" t="s">
        <v>13</v>
      </c>
      <c r="D72" s="73" t="s">
        <v>217</v>
      </c>
      <c r="E72" s="55" t="s">
        <v>66</v>
      </c>
      <c r="F72" s="61" t="s">
        <v>48</v>
      </c>
      <c r="G72" s="57">
        <v>2500</v>
      </c>
      <c r="H72" s="57">
        <f t="shared" si="45"/>
        <v>825</v>
      </c>
      <c r="I72" s="57">
        <f t="shared" si="46"/>
        <v>825</v>
      </c>
      <c r="J72" s="57">
        <f t="shared" si="47"/>
        <v>850.00000000000011</v>
      </c>
      <c r="K72" s="57">
        <f t="shared" si="48"/>
        <v>2350</v>
      </c>
      <c r="L72" s="151">
        <f t="shared" si="49"/>
        <v>83.333333333333329</v>
      </c>
      <c r="M72" s="58">
        <v>450</v>
      </c>
      <c r="N72" s="59" t="s">
        <v>49</v>
      </c>
      <c r="O72" s="59" t="s">
        <v>49</v>
      </c>
      <c r="P72" s="59" t="s">
        <v>49</v>
      </c>
      <c r="Q72" s="59" t="s">
        <v>49</v>
      </c>
      <c r="R72" s="59" t="s">
        <v>49</v>
      </c>
      <c r="S72" s="60" t="s">
        <v>49</v>
      </c>
    </row>
    <row r="73" spans="1:20" ht="30.75" customHeight="1" x14ac:dyDescent="0.25">
      <c r="A73" s="13"/>
      <c r="B73" s="9"/>
      <c r="C73" s="183" t="s">
        <v>13</v>
      </c>
      <c r="D73" s="69" t="s">
        <v>218</v>
      </c>
      <c r="E73" s="208" t="s">
        <v>67</v>
      </c>
      <c r="F73" s="152" t="s">
        <v>47</v>
      </c>
      <c r="G73" s="158" t="s">
        <v>49</v>
      </c>
      <c r="H73" s="158" t="s">
        <v>49</v>
      </c>
      <c r="I73" s="158" t="s">
        <v>49</v>
      </c>
      <c r="J73" s="158" t="s">
        <v>49</v>
      </c>
      <c r="K73" s="158" t="s">
        <v>49</v>
      </c>
      <c r="L73" s="158" t="s">
        <v>49</v>
      </c>
      <c r="M73" s="82">
        <v>700</v>
      </c>
      <c r="N73" s="57">
        <v>4650</v>
      </c>
      <c r="O73" s="95">
        <f t="shared" ref="O73" si="50">N73*33%</f>
        <v>1534.5</v>
      </c>
      <c r="P73" s="95">
        <f t="shared" ref="P73" si="51">N73*33%</f>
        <v>1534.5</v>
      </c>
      <c r="Q73" s="95">
        <f>N73*34%</f>
        <v>1581</v>
      </c>
      <c r="R73" s="57">
        <f>SUM(N73-150)</f>
        <v>4500</v>
      </c>
      <c r="S73" s="219">
        <f t="shared" ref="S73" si="52">N73/30</f>
        <v>155</v>
      </c>
    </row>
    <row r="74" spans="1:20" ht="31.5" customHeight="1" x14ac:dyDescent="0.25">
      <c r="A74" s="13"/>
      <c r="B74" s="9"/>
      <c r="C74" s="183" t="s">
        <v>13</v>
      </c>
      <c r="D74" s="73" t="s">
        <v>219</v>
      </c>
      <c r="E74" s="55" t="s">
        <v>68</v>
      </c>
      <c r="F74" s="56" t="s">
        <v>47</v>
      </c>
      <c r="G74" s="57">
        <v>3000</v>
      </c>
      <c r="H74" s="57">
        <f t="shared" si="45"/>
        <v>990</v>
      </c>
      <c r="I74" s="57">
        <f t="shared" si="46"/>
        <v>990</v>
      </c>
      <c r="J74" s="57">
        <f t="shared" si="47"/>
        <v>1020.0000000000001</v>
      </c>
      <c r="K74" s="57">
        <f t="shared" si="48"/>
        <v>2850</v>
      </c>
      <c r="L74" s="151">
        <f t="shared" si="49"/>
        <v>100</v>
      </c>
      <c r="M74" s="58">
        <v>450</v>
      </c>
      <c r="N74" s="59" t="s">
        <v>49</v>
      </c>
      <c r="O74" s="59" t="s">
        <v>49</v>
      </c>
      <c r="P74" s="59" t="s">
        <v>49</v>
      </c>
      <c r="Q74" s="59" t="s">
        <v>49</v>
      </c>
      <c r="R74" s="59" t="s">
        <v>49</v>
      </c>
      <c r="S74" s="60" t="s">
        <v>49</v>
      </c>
    </row>
    <row r="75" spans="1:20" ht="30.75" customHeight="1" x14ac:dyDescent="0.25">
      <c r="A75" s="13"/>
      <c r="B75" s="9"/>
      <c r="C75" s="183" t="s">
        <v>13</v>
      </c>
      <c r="D75" s="69" t="s">
        <v>220</v>
      </c>
      <c r="E75" s="55" t="s">
        <v>68</v>
      </c>
      <c r="F75" s="61" t="s">
        <v>48</v>
      </c>
      <c r="G75" s="57">
        <v>3000</v>
      </c>
      <c r="H75" s="57">
        <f t="shared" si="45"/>
        <v>990</v>
      </c>
      <c r="I75" s="57">
        <f t="shared" si="46"/>
        <v>990</v>
      </c>
      <c r="J75" s="57">
        <f t="shared" si="47"/>
        <v>1020.0000000000001</v>
      </c>
      <c r="K75" s="57">
        <f t="shared" si="48"/>
        <v>2850</v>
      </c>
      <c r="L75" s="151">
        <f t="shared" si="49"/>
        <v>100</v>
      </c>
      <c r="M75" s="58">
        <v>450</v>
      </c>
      <c r="N75" s="59" t="s">
        <v>49</v>
      </c>
      <c r="O75" s="59" t="s">
        <v>49</v>
      </c>
      <c r="P75" s="59" t="s">
        <v>49</v>
      </c>
      <c r="Q75" s="59" t="s">
        <v>49</v>
      </c>
      <c r="R75" s="59" t="s">
        <v>49</v>
      </c>
      <c r="S75" s="60" t="s">
        <v>49</v>
      </c>
    </row>
    <row r="76" spans="1:20" ht="33" customHeight="1" x14ac:dyDescent="0.25">
      <c r="A76" s="13"/>
      <c r="B76" s="9"/>
      <c r="C76" s="183" t="s">
        <v>13</v>
      </c>
      <c r="D76" s="73" t="s">
        <v>221</v>
      </c>
      <c r="E76" s="55" t="s">
        <v>69</v>
      </c>
      <c r="F76" s="56" t="s">
        <v>70</v>
      </c>
      <c r="G76" s="57">
        <v>3000</v>
      </c>
      <c r="H76" s="57">
        <f t="shared" si="45"/>
        <v>990</v>
      </c>
      <c r="I76" s="57">
        <f t="shared" si="46"/>
        <v>990</v>
      </c>
      <c r="J76" s="57">
        <f t="shared" si="47"/>
        <v>1020.0000000000001</v>
      </c>
      <c r="K76" s="57">
        <f t="shared" si="48"/>
        <v>2850</v>
      </c>
      <c r="L76" s="151">
        <f t="shared" si="49"/>
        <v>100</v>
      </c>
      <c r="M76" s="58">
        <v>450</v>
      </c>
      <c r="N76" s="59" t="s">
        <v>49</v>
      </c>
      <c r="O76" s="59" t="s">
        <v>49</v>
      </c>
      <c r="P76" s="59" t="s">
        <v>49</v>
      </c>
      <c r="Q76" s="59" t="s">
        <v>49</v>
      </c>
      <c r="R76" s="59" t="s">
        <v>49</v>
      </c>
      <c r="S76" s="60" t="s">
        <v>49</v>
      </c>
    </row>
    <row r="77" spans="1:20" ht="45" customHeight="1" x14ac:dyDescent="0.25">
      <c r="A77" s="13"/>
      <c r="B77" s="9"/>
      <c r="C77" s="183" t="s">
        <v>13</v>
      </c>
      <c r="D77" s="69" t="s">
        <v>222</v>
      </c>
      <c r="E77" s="55" t="s">
        <v>71</v>
      </c>
      <c r="F77" s="56" t="s">
        <v>70</v>
      </c>
      <c r="G77" s="57">
        <v>3600</v>
      </c>
      <c r="H77" s="57">
        <f t="shared" si="45"/>
        <v>1188</v>
      </c>
      <c r="I77" s="57">
        <f t="shared" si="46"/>
        <v>1188</v>
      </c>
      <c r="J77" s="57">
        <f t="shared" si="47"/>
        <v>1224</v>
      </c>
      <c r="K77" s="57">
        <f t="shared" si="48"/>
        <v>3450</v>
      </c>
      <c r="L77" s="151">
        <f t="shared" si="49"/>
        <v>120</v>
      </c>
      <c r="M77" s="58">
        <v>450</v>
      </c>
      <c r="N77" s="59" t="s">
        <v>49</v>
      </c>
      <c r="O77" s="59" t="s">
        <v>49</v>
      </c>
      <c r="P77" s="59" t="s">
        <v>49</v>
      </c>
      <c r="Q77" s="59" t="s">
        <v>49</v>
      </c>
      <c r="R77" s="59" t="s">
        <v>49</v>
      </c>
      <c r="S77" s="60" t="s">
        <v>49</v>
      </c>
    </row>
    <row r="78" spans="1:20" ht="40.5" customHeight="1" x14ac:dyDescent="0.25">
      <c r="A78" s="13"/>
      <c r="B78" s="9"/>
      <c r="C78" s="183" t="s">
        <v>13</v>
      </c>
      <c r="D78" s="73" t="s">
        <v>223</v>
      </c>
      <c r="E78" s="55" t="s">
        <v>72</v>
      </c>
      <c r="F78" s="56" t="s">
        <v>47</v>
      </c>
      <c r="G78" s="57">
        <v>3000</v>
      </c>
      <c r="H78" s="57">
        <f t="shared" si="45"/>
        <v>990</v>
      </c>
      <c r="I78" s="57">
        <f t="shared" si="46"/>
        <v>990</v>
      </c>
      <c r="J78" s="57">
        <f t="shared" si="47"/>
        <v>1020.0000000000001</v>
      </c>
      <c r="K78" s="57">
        <f t="shared" si="48"/>
        <v>2850</v>
      </c>
      <c r="L78" s="151">
        <f t="shared" si="49"/>
        <v>100</v>
      </c>
      <c r="M78" s="58">
        <v>450</v>
      </c>
      <c r="N78" s="59" t="s">
        <v>49</v>
      </c>
      <c r="O78" s="59" t="s">
        <v>49</v>
      </c>
      <c r="P78" s="59" t="s">
        <v>49</v>
      </c>
      <c r="Q78" s="59" t="s">
        <v>49</v>
      </c>
      <c r="R78" s="59" t="s">
        <v>49</v>
      </c>
      <c r="S78" s="60" t="s">
        <v>49</v>
      </c>
    </row>
    <row r="79" spans="1:20" ht="39" customHeight="1" x14ac:dyDescent="0.25">
      <c r="A79" s="13"/>
      <c r="B79" s="9"/>
      <c r="C79" s="183" t="s">
        <v>13</v>
      </c>
      <c r="D79" s="69" t="s">
        <v>224</v>
      </c>
      <c r="E79" s="55" t="s">
        <v>73</v>
      </c>
      <c r="F79" s="61" t="s">
        <v>48</v>
      </c>
      <c r="G79" s="57">
        <v>2500</v>
      </c>
      <c r="H79" s="57">
        <f t="shared" si="45"/>
        <v>825</v>
      </c>
      <c r="I79" s="57">
        <f t="shared" si="46"/>
        <v>825</v>
      </c>
      <c r="J79" s="57">
        <f t="shared" si="47"/>
        <v>850.00000000000011</v>
      </c>
      <c r="K79" s="57">
        <f t="shared" si="48"/>
        <v>2350</v>
      </c>
      <c r="L79" s="151">
        <f t="shared" si="49"/>
        <v>83.333333333333329</v>
      </c>
      <c r="M79" s="58">
        <v>450</v>
      </c>
      <c r="N79" s="59" t="s">
        <v>49</v>
      </c>
      <c r="O79" s="59" t="s">
        <v>49</v>
      </c>
      <c r="P79" s="59" t="s">
        <v>49</v>
      </c>
      <c r="Q79" s="59" t="s">
        <v>49</v>
      </c>
      <c r="R79" s="59" t="s">
        <v>49</v>
      </c>
      <c r="S79" s="60" t="s">
        <v>49</v>
      </c>
    </row>
    <row r="80" spans="1:20" ht="28.5" customHeight="1" x14ac:dyDescent="0.25">
      <c r="A80" s="13"/>
      <c r="B80" s="9"/>
      <c r="C80" s="183" t="s">
        <v>13</v>
      </c>
      <c r="D80" s="73" t="s">
        <v>225</v>
      </c>
      <c r="E80" s="55" t="s">
        <v>74</v>
      </c>
      <c r="F80" s="61" t="s">
        <v>48</v>
      </c>
      <c r="G80" s="57">
        <v>2500</v>
      </c>
      <c r="H80" s="57">
        <f t="shared" si="45"/>
        <v>825</v>
      </c>
      <c r="I80" s="57">
        <f t="shared" si="46"/>
        <v>825</v>
      </c>
      <c r="J80" s="57">
        <f t="shared" si="47"/>
        <v>850.00000000000011</v>
      </c>
      <c r="K80" s="57">
        <f t="shared" si="48"/>
        <v>2350</v>
      </c>
      <c r="L80" s="151">
        <f t="shared" si="49"/>
        <v>83.333333333333329</v>
      </c>
      <c r="M80" s="58">
        <v>450</v>
      </c>
      <c r="N80" s="59" t="s">
        <v>49</v>
      </c>
      <c r="O80" s="59" t="s">
        <v>49</v>
      </c>
      <c r="P80" s="59" t="s">
        <v>49</v>
      </c>
      <c r="Q80" s="59" t="s">
        <v>49</v>
      </c>
      <c r="R80" s="59" t="s">
        <v>49</v>
      </c>
      <c r="S80" s="60" t="s">
        <v>49</v>
      </c>
    </row>
    <row r="81" spans="1:19" ht="27.75" customHeight="1" x14ac:dyDescent="0.25">
      <c r="A81" s="13"/>
      <c r="B81" s="9"/>
      <c r="C81" s="183" t="s">
        <v>13</v>
      </c>
      <c r="D81" s="69" t="s">
        <v>226</v>
      </c>
      <c r="E81" s="208" t="s">
        <v>75</v>
      </c>
      <c r="F81" s="152" t="s">
        <v>47</v>
      </c>
      <c r="G81" s="158" t="s">
        <v>49</v>
      </c>
      <c r="H81" s="158" t="s">
        <v>49</v>
      </c>
      <c r="I81" s="158" t="s">
        <v>49</v>
      </c>
      <c r="J81" s="158" t="s">
        <v>49</v>
      </c>
      <c r="K81" s="158" t="s">
        <v>49</v>
      </c>
      <c r="L81" s="158" t="s">
        <v>49</v>
      </c>
      <c r="M81" s="58">
        <v>700</v>
      </c>
      <c r="N81" s="57">
        <v>4650</v>
      </c>
      <c r="O81" s="57">
        <f>N81*33%</f>
        <v>1534.5</v>
      </c>
      <c r="P81" s="57">
        <f>N81*33%</f>
        <v>1534.5</v>
      </c>
      <c r="Q81" s="57">
        <f>N81*34%</f>
        <v>1581</v>
      </c>
      <c r="R81" s="57">
        <f>SUM(N81-150)</f>
        <v>4500</v>
      </c>
      <c r="S81" s="131">
        <f>N81/30</f>
        <v>155</v>
      </c>
    </row>
    <row r="82" spans="1:19" ht="29.25" customHeight="1" x14ac:dyDescent="0.25">
      <c r="A82" s="13"/>
      <c r="B82" s="9"/>
      <c r="C82" s="183" t="s">
        <v>13</v>
      </c>
      <c r="D82" s="73" t="s">
        <v>227</v>
      </c>
      <c r="E82" s="208" t="s">
        <v>75</v>
      </c>
      <c r="F82" s="154" t="s">
        <v>48</v>
      </c>
      <c r="G82" s="158" t="s">
        <v>49</v>
      </c>
      <c r="H82" s="158" t="s">
        <v>49</v>
      </c>
      <c r="I82" s="158" t="s">
        <v>49</v>
      </c>
      <c r="J82" s="158" t="s">
        <v>49</v>
      </c>
      <c r="K82" s="158" t="s">
        <v>49</v>
      </c>
      <c r="L82" s="158" t="s">
        <v>49</v>
      </c>
      <c r="M82" s="58">
        <v>450</v>
      </c>
      <c r="N82" s="57">
        <v>3450</v>
      </c>
      <c r="O82" s="57">
        <f>N82*33%</f>
        <v>1138.5</v>
      </c>
      <c r="P82" s="57">
        <f>N82*33%</f>
        <v>1138.5</v>
      </c>
      <c r="Q82" s="57">
        <f>N82*34%</f>
        <v>1173</v>
      </c>
      <c r="R82" s="57">
        <f>SUM(N82-150)</f>
        <v>3300</v>
      </c>
      <c r="S82" s="131">
        <f>N82/30</f>
        <v>115</v>
      </c>
    </row>
    <row r="83" spans="1:19" ht="27" customHeight="1" x14ac:dyDescent="0.25">
      <c r="A83" s="13"/>
      <c r="B83" s="9"/>
      <c r="C83" s="183" t="s">
        <v>13</v>
      </c>
      <c r="D83" s="69" t="s">
        <v>228</v>
      </c>
      <c r="E83" s="55" t="s">
        <v>76</v>
      </c>
      <c r="F83" s="56" t="s">
        <v>47</v>
      </c>
      <c r="G83" s="57">
        <v>3000</v>
      </c>
      <c r="H83" s="57">
        <f t="shared" si="45"/>
        <v>990</v>
      </c>
      <c r="I83" s="57">
        <f t="shared" si="46"/>
        <v>990</v>
      </c>
      <c r="J83" s="57">
        <f t="shared" si="47"/>
        <v>1020.0000000000001</v>
      </c>
      <c r="K83" s="57">
        <f t="shared" si="48"/>
        <v>2850</v>
      </c>
      <c r="L83" s="151">
        <f t="shared" si="49"/>
        <v>100</v>
      </c>
      <c r="M83" s="58">
        <v>450</v>
      </c>
      <c r="N83" s="59" t="s">
        <v>49</v>
      </c>
      <c r="O83" s="59" t="s">
        <v>49</v>
      </c>
      <c r="P83" s="59" t="s">
        <v>49</v>
      </c>
      <c r="Q83" s="59" t="s">
        <v>49</v>
      </c>
      <c r="R83" s="59" t="s">
        <v>49</v>
      </c>
      <c r="S83" s="60" t="s">
        <v>49</v>
      </c>
    </row>
    <row r="84" spans="1:19" ht="30.75" customHeight="1" x14ac:dyDescent="0.25">
      <c r="A84" s="13"/>
      <c r="B84" s="9"/>
      <c r="C84" s="183" t="s">
        <v>13</v>
      </c>
      <c r="D84" s="73" t="s">
        <v>229</v>
      </c>
      <c r="E84" s="55" t="s">
        <v>77</v>
      </c>
      <c r="F84" s="61" t="s">
        <v>48</v>
      </c>
      <c r="G84" s="57">
        <v>2600</v>
      </c>
      <c r="H84" s="57">
        <f t="shared" si="45"/>
        <v>858</v>
      </c>
      <c r="I84" s="57">
        <f t="shared" si="46"/>
        <v>858</v>
      </c>
      <c r="J84" s="57">
        <f t="shared" si="47"/>
        <v>884.00000000000011</v>
      </c>
      <c r="K84" s="57">
        <f t="shared" si="48"/>
        <v>2450</v>
      </c>
      <c r="L84" s="151">
        <f t="shared" si="49"/>
        <v>86.666666666666671</v>
      </c>
      <c r="M84" s="58">
        <v>450</v>
      </c>
      <c r="N84" s="59" t="s">
        <v>49</v>
      </c>
      <c r="O84" s="59" t="s">
        <v>49</v>
      </c>
      <c r="P84" s="59" t="s">
        <v>49</v>
      </c>
      <c r="Q84" s="59" t="s">
        <v>49</v>
      </c>
      <c r="R84" s="59" t="s">
        <v>49</v>
      </c>
      <c r="S84" s="60" t="s">
        <v>49</v>
      </c>
    </row>
    <row r="85" spans="1:19" ht="27.75" customHeight="1" x14ac:dyDescent="0.25">
      <c r="A85" s="13"/>
      <c r="B85" s="9"/>
      <c r="C85" s="183" t="s">
        <v>13</v>
      </c>
      <c r="D85" s="69" t="s">
        <v>230</v>
      </c>
      <c r="E85" s="55" t="s">
        <v>78</v>
      </c>
      <c r="F85" s="56" t="s">
        <v>70</v>
      </c>
      <c r="G85" s="158" t="s">
        <v>49</v>
      </c>
      <c r="H85" s="158" t="s">
        <v>49</v>
      </c>
      <c r="I85" s="158" t="s">
        <v>49</v>
      </c>
      <c r="J85" s="158" t="s">
        <v>49</v>
      </c>
      <c r="K85" s="158" t="s">
        <v>49</v>
      </c>
      <c r="L85" s="158" t="s">
        <v>49</v>
      </c>
      <c r="M85" s="58">
        <v>450</v>
      </c>
      <c r="N85" s="57">
        <v>3450</v>
      </c>
      <c r="O85" s="57">
        <f>N85*33%</f>
        <v>1138.5</v>
      </c>
      <c r="P85" s="57">
        <f>N85*33%</f>
        <v>1138.5</v>
      </c>
      <c r="Q85" s="57">
        <f>N85*34%</f>
        <v>1173</v>
      </c>
      <c r="R85" s="57">
        <f>SUM(N85-150)</f>
        <v>3300</v>
      </c>
      <c r="S85" s="131">
        <f>N85/30</f>
        <v>115</v>
      </c>
    </row>
    <row r="86" spans="1:19" ht="29.25" customHeight="1" x14ac:dyDescent="0.25">
      <c r="A86" s="13"/>
      <c r="B86" s="9"/>
      <c r="C86" s="183" t="s">
        <v>13</v>
      </c>
      <c r="D86" s="73" t="s">
        <v>231</v>
      </c>
      <c r="E86" s="55" t="s">
        <v>79</v>
      </c>
      <c r="F86" s="56" t="s">
        <v>47</v>
      </c>
      <c r="G86" s="57">
        <v>3000</v>
      </c>
      <c r="H86" s="57">
        <f t="shared" si="45"/>
        <v>990</v>
      </c>
      <c r="I86" s="57">
        <f t="shared" si="46"/>
        <v>990</v>
      </c>
      <c r="J86" s="57">
        <f t="shared" si="47"/>
        <v>1020.0000000000001</v>
      </c>
      <c r="K86" s="57">
        <f t="shared" si="48"/>
        <v>2850</v>
      </c>
      <c r="L86" s="151">
        <f t="shared" si="49"/>
        <v>100</v>
      </c>
      <c r="M86" s="58">
        <v>450</v>
      </c>
      <c r="N86" s="59" t="s">
        <v>49</v>
      </c>
      <c r="O86" s="59" t="s">
        <v>49</v>
      </c>
      <c r="P86" s="59" t="s">
        <v>49</v>
      </c>
      <c r="Q86" s="59" t="s">
        <v>49</v>
      </c>
      <c r="R86" s="59" t="s">
        <v>49</v>
      </c>
      <c r="S86" s="60" t="s">
        <v>49</v>
      </c>
    </row>
    <row r="87" spans="1:19" ht="28.5" customHeight="1" x14ac:dyDescent="0.25">
      <c r="A87" s="13"/>
      <c r="B87" s="9"/>
      <c r="C87" s="183" t="s">
        <v>13</v>
      </c>
      <c r="D87" s="69" t="s">
        <v>232</v>
      </c>
      <c r="E87" s="55" t="s">
        <v>79</v>
      </c>
      <c r="F87" s="61" t="s">
        <v>48</v>
      </c>
      <c r="G87" s="57">
        <v>2600</v>
      </c>
      <c r="H87" s="57">
        <f t="shared" si="45"/>
        <v>858</v>
      </c>
      <c r="I87" s="57">
        <f t="shared" si="46"/>
        <v>858</v>
      </c>
      <c r="J87" s="57">
        <f t="shared" si="47"/>
        <v>884.00000000000011</v>
      </c>
      <c r="K87" s="57">
        <f t="shared" si="48"/>
        <v>2450</v>
      </c>
      <c r="L87" s="151">
        <f t="shared" si="49"/>
        <v>86.666666666666671</v>
      </c>
      <c r="M87" s="58">
        <v>450</v>
      </c>
      <c r="N87" s="59" t="s">
        <v>49</v>
      </c>
      <c r="O87" s="59" t="s">
        <v>49</v>
      </c>
      <c r="P87" s="59" t="s">
        <v>49</v>
      </c>
      <c r="Q87" s="59" t="s">
        <v>49</v>
      </c>
      <c r="R87" s="59" t="s">
        <v>49</v>
      </c>
      <c r="S87" s="60" t="s">
        <v>49</v>
      </c>
    </row>
    <row r="88" spans="1:19" ht="35.25" customHeight="1" x14ac:dyDescent="0.25">
      <c r="A88" s="13"/>
      <c r="B88" s="9"/>
      <c r="C88" s="183" t="s">
        <v>13</v>
      </c>
      <c r="D88" s="73" t="s">
        <v>233</v>
      </c>
      <c r="E88" s="208" t="s">
        <v>305</v>
      </c>
      <c r="F88" s="56" t="s">
        <v>47</v>
      </c>
      <c r="G88" s="57">
        <v>2800</v>
      </c>
      <c r="H88" s="57">
        <f t="shared" si="45"/>
        <v>924</v>
      </c>
      <c r="I88" s="57">
        <f t="shared" si="46"/>
        <v>924</v>
      </c>
      <c r="J88" s="57">
        <f t="shared" si="47"/>
        <v>952.00000000000011</v>
      </c>
      <c r="K88" s="57">
        <f t="shared" si="48"/>
        <v>2650</v>
      </c>
      <c r="L88" s="151">
        <f t="shared" si="49"/>
        <v>93.333333333333329</v>
      </c>
      <c r="M88" s="58">
        <v>450</v>
      </c>
      <c r="N88" s="59" t="s">
        <v>49</v>
      </c>
      <c r="O88" s="59" t="s">
        <v>49</v>
      </c>
      <c r="P88" s="59" t="s">
        <v>49</v>
      </c>
      <c r="Q88" s="59" t="s">
        <v>49</v>
      </c>
      <c r="R88" s="59" t="s">
        <v>49</v>
      </c>
      <c r="S88" s="60" t="s">
        <v>49</v>
      </c>
    </row>
    <row r="89" spans="1:19" ht="44.25" customHeight="1" x14ac:dyDescent="0.25">
      <c r="A89" s="13"/>
      <c r="B89" s="9"/>
      <c r="C89" s="183" t="s">
        <v>13</v>
      </c>
      <c r="D89" s="69" t="s">
        <v>234</v>
      </c>
      <c r="E89" s="55" t="s">
        <v>80</v>
      </c>
      <c r="F89" s="56" t="s">
        <v>38</v>
      </c>
      <c r="G89" s="57">
        <v>900</v>
      </c>
      <c r="H89" s="57">
        <f t="shared" si="45"/>
        <v>297</v>
      </c>
      <c r="I89" s="57">
        <f t="shared" si="46"/>
        <v>297</v>
      </c>
      <c r="J89" s="57">
        <f t="shared" si="47"/>
        <v>306</v>
      </c>
      <c r="K89" s="57">
        <f t="shared" si="48"/>
        <v>750</v>
      </c>
      <c r="L89" s="159">
        <f t="shared" si="49"/>
        <v>30</v>
      </c>
      <c r="M89" s="58">
        <v>450</v>
      </c>
      <c r="N89" s="59" t="s">
        <v>49</v>
      </c>
      <c r="O89" s="59" t="s">
        <v>49</v>
      </c>
      <c r="P89" s="59" t="s">
        <v>49</v>
      </c>
      <c r="Q89" s="59" t="s">
        <v>49</v>
      </c>
      <c r="R89" s="59" t="s">
        <v>49</v>
      </c>
      <c r="S89" s="60" t="s">
        <v>49</v>
      </c>
    </row>
    <row r="90" spans="1:19" ht="48.75" customHeight="1" x14ac:dyDescent="0.25">
      <c r="A90" s="25"/>
      <c r="B90" s="26"/>
      <c r="C90" s="183" t="s">
        <v>13</v>
      </c>
      <c r="D90" s="73" t="s">
        <v>235</v>
      </c>
      <c r="E90" s="55" t="s">
        <v>146</v>
      </c>
      <c r="F90" s="160" t="s">
        <v>38</v>
      </c>
      <c r="G90" s="59" t="s">
        <v>49</v>
      </c>
      <c r="H90" s="59" t="s">
        <v>49</v>
      </c>
      <c r="I90" s="59" t="s">
        <v>49</v>
      </c>
      <c r="J90" s="59" t="s">
        <v>49</v>
      </c>
      <c r="K90" s="59" t="s">
        <v>49</v>
      </c>
      <c r="L90" s="59" t="s">
        <v>49</v>
      </c>
      <c r="M90" s="58">
        <v>700</v>
      </c>
      <c r="N90" s="57">
        <v>4650</v>
      </c>
      <c r="O90" s="38">
        <f>N90*33%</f>
        <v>1534.5</v>
      </c>
      <c r="P90" s="38">
        <f>N90*33%</f>
        <v>1534.5</v>
      </c>
      <c r="Q90" s="38">
        <f>N90*34%</f>
        <v>1581</v>
      </c>
      <c r="R90" s="57">
        <f>SUM(N90-150)</f>
        <v>4500</v>
      </c>
      <c r="S90" s="170">
        <f>N90/30</f>
        <v>155</v>
      </c>
    </row>
    <row r="91" spans="1:19" ht="40.5" customHeight="1" thickBot="1" x14ac:dyDescent="0.3">
      <c r="A91" s="25"/>
      <c r="B91" s="26"/>
      <c r="C91" s="187" t="s">
        <v>13</v>
      </c>
      <c r="D91" s="46" t="s">
        <v>236</v>
      </c>
      <c r="E91" s="209" t="s">
        <v>146</v>
      </c>
      <c r="F91" s="63" t="s">
        <v>39</v>
      </c>
      <c r="G91" s="64" t="s">
        <v>49</v>
      </c>
      <c r="H91" s="64" t="s">
        <v>49</v>
      </c>
      <c r="I91" s="64" t="s">
        <v>49</v>
      </c>
      <c r="J91" s="64" t="s">
        <v>49</v>
      </c>
      <c r="K91" s="64" t="s">
        <v>49</v>
      </c>
      <c r="L91" s="64" t="s">
        <v>49</v>
      </c>
      <c r="M91" s="65">
        <v>700</v>
      </c>
      <c r="N91" s="171">
        <v>4650</v>
      </c>
      <c r="O91" s="84">
        <f>N91*33%</f>
        <v>1534.5</v>
      </c>
      <c r="P91" s="84">
        <f>N91*33%</f>
        <v>1534.5</v>
      </c>
      <c r="Q91" s="84">
        <f>N91*34%</f>
        <v>1581</v>
      </c>
      <c r="R91" s="171">
        <f>SUM(N91-150)</f>
        <v>4500</v>
      </c>
      <c r="S91" s="87">
        <f>N91/30</f>
        <v>155</v>
      </c>
    </row>
    <row r="92" spans="1:19" ht="32.25" customHeight="1" x14ac:dyDescent="0.25">
      <c r="A92" s="13"/>
      <c r="B92" s="9"/>
      <c r="C92" s="90" t="s">
        <v>130</v>
      </c>
      <c r="D92" s="73" t="s">
        <v>237</v>
      </c>
      <c r="E92" s="54" t="s">
        <v>81</v>
      </c>
      <c r="F92" s="167" t="s">
        <v>47</v>
      </c>
      <c r="G92" s="168" t="s">
        <v>49</v>
      </c>
      <c r="H92" s="168" t="s">
        <v>49</v>
      </c>
      <c r="I92" s="168" t="s">
        <v>49</v>
      </c>
      <c r="J92" s="168" t="s">
        <v>49</v>
      </c>
      <c r="K92" s="168" t="s">
        <v>49</v>
      </c>
      <c r="L92" s="168" t="s">
        <v>49</v>
      </c>
      <c r="M92" s="169">
        <v>450</v>
      </c>
      <c r="N92" s="38">
        <v>2950</v>
      </c>
      <c r="O92" s="38">
        <f>N92*33%</f>
        <v>973.5</v>
      </c>
      <c r="P92" s="38">
        <f>N92*33%</f>
        <v>973.5</v>
      </c>
      <c r="Q92" s="38">
        <f>N92*34%</f>
        <v>1003.0000000000001</v>
      </c>
      <c r="R92" s="62">
        <f>SUM(N92-150)</f>
        <v>2800</v>
      </c>
      <c r="S92" s="170">
        <f>N92/30</f>
        <v>98.333333333333329</v>
      </c>
    </row>
    <row r="93" spans="1:19" ht="28.5" customHeight="1" x14ac:dyDescent="0.25">
      <c r="A93" s="13"/>
      <c r="B93" s="9"/>
      <c r="C93" s="39" t="s">
        <v>130</v>
      </c>
      <c r="D93" s="69" t="s">
        <v>238</v>
      </c>
      <c r="E93" s="70" t="s">
        <v>81</v>
      </c>
      <c r="F93" s="71" t="s">
        <v>48</v>
      </c>
      <c r="G93" s="72" t="s">
        <v>49</v>
      </c>
      <c r="H93" s="72" t="s">
        <v>49</v>
      </c>
      <c r="I93" s="72" t="s">
        <v>49</v>
      </c>
      <c r="J93" s="72" t="s">
        <v>49</v>
      </c>
      <c r="K93" s="72" t="s">
        <v>49</v>
      </c>
      <c r="L93" s="72" t="s">
        <v>49</v>
      </c>
      <c r="M93" s="191">
        <v>450</v>
      </c>
      <c r="N93" s="75">
        <v>2950</v>
      </c>
      <c r="O93" s="75">
        <f t="shared" ref="O93:O114" si="53">N93*33%</f>
        <v>973.5</v>
      </c>
      <c r="P93" s="75">
        <f t="shared" ref="P93:P114" si="54">N93*33%</f>
        <v>973.5</v>
      </c>
      <c r="Q93" s="75">
        <f t="shared" ref="Q93:Q114" si="55">N93*34%</f>
        <v>1003.0000000000001</v>
      </c>
      <c r="R93" s="57">
        <f t="shared" ref="R93:R114" si="56">SUM(N93-150)</f>
        <v>2800</v>
      </c>
      <c r="S93" s="85">
        <f t="shared" ref="S93:S114" si="57">N93/30</f>
        <v>98.333333333333329</v>
      </c>
    </row>
    <row r="94" spans="1:19" ht="25.5" customHeight="1" x14ac:dyDescent="0.25">
      <c r="A94" s="13"/>
      <c r="B94" s="9"/>
      <c r="C94" s="39" t="s">
        <v>130</v>
      </c>
      <c r="D94" s="73" t="s">
        <v>239</v>
      </c>
      <c r="E94" s="70" t="s">
        <v>82</v>
      </c>
      <c r="F94" s="185" t="s">
        <v>47</v>
      </c>
      <c r="G94" s="72" t="s">
        <v>49</v>
      </c>
      <c r="H94" s="72" t="s">
        <v>49</v>
      </c>
      <c r="I94" s="72" t="s">
        <v>49</v>
      </c>
      <c r="J94" s="72" t="s">
        <v>49</v>
      </c>
      <c r="K94" s="72" t="s">
        <v>49</v>
      </c>
      <c r="L94" s="72" t="s">
        <v>49</v>
      </c>
      <c r="M94" s="191">
        <v>450</v>
      </c>
      <c r="N94" s="75">
        <v>2950</v>
      </c>
      <c r="O94" s="75">
        <f t="shared" si="53"/>
        <v>973.5</v>
      </c>
      <c r="P94" s="75">
        <f t="shared" si="54"/>
        <v>973.5</v>
      </c>
      <c r="Q94" s="75">
        <f t="shared" si="55"/>
        <v>1003.0000000000001</v>
      </c>
      <c r="R94" s="57">
        <f t="shared" si="56"/>
        <v>2800</v>
      </c>
      <c r="S94" s="85">
        <f t="shared" si="57"/>
        <v>98.333333333333329</v>
      </c>
    </row>
    <row r="95" spans="1:19" ht="24" customHeight="1" x14ac:dyDescent="0.25">
      <c r="A95" s="13"/>
      <c r="B95" s="9"/>
      <c r="C95" s="39" t="s">
        <v>130</v>
      </c>
      <c r="D95" s="69" t="s">
        <v>240</v>
      </c>
      <c r="E95" s="70" t="s">
        <v>82</v>
      </c>
      <c r="F95" s="71" t="s">
        <v>48</v>
      </c>
      <c r="G95" s="72" t="s">
        <v>49</v>
      </c>
      <c r="H95" s="72" t="s">
        <v>49</v>
      </c>
      <c r="I95" s="72" t="s">
        <v>49</v>
      </c>
      <c r="J95" s="72" t="s">
        <v>49</v>
      </c>
      <c r="K95" s="72" t="s">
        <v>49</v>
      </c>
      <c r="L95" s="72" t="s">
        <v>49</v>
      </c>
      <c r="M95" s="191">
        <v>450</v>
      </c>
      <c r="N95" s="75">
        <v>2950</v>
      </c>
      <c r="O95" s="75">
        <f t="shared" si="53"/>
        <v>973.5</v>
      </c>
      <c r="P95" s="75">
        <f t="shared" si="54"/>
        <v>973.5</v>
      </c>
      <c r="Q95" s="75">
        <f t="shared" si="55"/>
        <v>1003.0000000000001</v>
      </c>
      <c r="R95" s="57">
        <f t="shared" si="56"/>
        <v>2800</v>
      </c>
      <c r="S95" s="85">
        <f t="shared" si="57"/>
        <v>98.333333333333329</v>
      </c>
    </row>
    <row r="96" spans="1:19" ht="25.5" customHeight="1" x14ac:dyDescent="0.25">
      <c r="A96" s="13"/>
      <c r="B96" s="9"/>
      <c r="C96" s="39" t="s">
        <v>130</v>
      </c>
      <c r="D96" s="73" t="s">
        <v>241</v>
      </c>
      <c r="E96" s="70" t="s">
        <v>83</v>
      </c>
      <c r="F96" s="185" t="s">
        <v>47</v>
      </c>
      <c r="G96" s="72" t="s">
        <v>49</v>
      </c>
      <c r="H96" s="72" t="s">
        <v>49</v>
      </c>
      <c r="I96" s="72" t="s">
        <v>49</v>
      </c>
      <c r="J96" s="72" t="s">
        <v>49</v>
      </c>
      <c r="K96" s="72" t="s">
        <v>49</v>
      </c>
      <c r="L96" s="72" t="s">
        <v>49</v>
      </c>
      <c r="M96" s="191">
        <v>450</v>
      </c>
      <c r="N96" s="75">
        <v>2950</v>
      </c>
      <c r="O96" s="75">
        <f t="shared" si="53"/>
        <v>973.5</v>
      </c>
      <c r="P96" s="75">
        <f t="shared" si="54"/>
        <v>973.5</v>
      </c>
      <c r="Q96" s="75">
        <f t="shared" si="55"/>
        <v>1003.0000000000001</v>
      </c>
      <c r="R96" s="57">
        <f t="shared" si="56"/>
        <v>2800</v>
      </c>
      <c r="S96" s="85">
        <f t="shared" si="57"/>
        <v>98.333333333333329</v>
      </c>
    </row>
    <row r="97" spans="1:19" ht="32.25" customHeight="1" x14ac:dyDescent="0.25">
      <c r="A97" s="13"/>
      <c r="B97" s="9"/>
      <c r="C97" s="39" t="s">
        <v>130</v>
      </c>
      <c r="D97" s="69" t="s">
        <v>242</v>
      </c>
      <c r="E97" s="70" t="s">
        <v>83</v>
      </c>
      <c r="F97" s="71" t="s">
        <v>48</v>
      </c>
      <c r="G97" s="72" t="s">
        <v>49</v>
      </c>
      <c r="H97" s="72" t="s">
        <v>49</v>
      </c>
      <c r="I97" s="72" t="s">
        <v>49</v>
      </c>
      <c r="J97" s="72" t="s">
        <v>49</v>
      </c>
      <c r="K97" s="72" t="s">
        <v>49</v>
      </c>
      <c r="L97" s="72" t="s">
        <v>49</v>
      </c>
      <c r="M97" s="191">
        <v>450</v>
      </c>
      <c r="N97" s="75">
        <v>2950</v>
      </c>
      <c r="O97" s="75">
        <f t="shared" si="53"/>
        <v>973.5</v>
      </c>
      <c r="P97" s="75">
        <f t="shared" si="54"/>
        <v>973.5</v>
      </c>
      <c r="Q97" s="75">
        <f t="shared" si="55"/>
        <v>1003.0000000000001</v>
      </c>
      <c r="R97" s="57">
        <f t="shared" si="56"/>
        <v>2800</v>
      </c>
      <c r="S97" s="85">
        <f t="shared" si="57"/>
        <v>98.333333333333329</v>
      </c>
    </row>
    <row r="98" spans="1:19" ht="30.75" customHeight="1" x14ac:dyDescent="0.25">
      <c r="A98" s="13"/>
      <c r="B98" s="9"/>
      <c r="C98" s="39" t="s">
        <v>130</v>
      </c>
      <c r="D98" s="73" t="s">
        <v>243</v>
      </c>
      <c r="E98" s="70" t="s">
        <v>84</v>
      </c>
      <c r="F98" s="185" t="s">
        <v>47</v>
      </c>
      <c r="G98" s="72" t="s">
        <v>49</v>
      </c>
      <c r="H98" s="72" t="s">
        <v>49</v>
      </c>
      <c r="I98" s="72" t="s">
        <v>49</v>
      </c>
      <c r="J98" s="72" t="s">
        <v>49</v>
      </c>
      <c r="K98" s="72" t="s">
        <v>49</v>
      </c>
      <c r="L98" s="72" t="s">
        <v>49</v>
      </c>
      <c r="M98" s="191">
        <v>450</v>
      </c>
      <c r="N98" s="75">
        <v>2950</v>
      </c>
      <c r="O98" s="75">
        <f t="shared" si="53"/>
        <v>973.5</v>
      </c>
      <c r="P98" s="75">
        <f t="shared" si="54"/>
        <v>973.5</v>
      </c>
      <c r="Q98" s="75">
        <f t="shared" si="55"/>
        <v>1003.0000000000001</v>
      </c>
      <c r="R98" s="57">
        <f>SUM(N98-150)</f>
        <v>2800</v>
      </c>
      <c r="S98" s="85">
        <f t="shared" si="57"/>
        <v>98.333333333333329</v>
      </c>
    </row>
    <row r="99" spans="1:19" ht="25.5" customHeight="1" x14ac:dyDescent="0.25">
      <c r="A99" s="13"/>
      <c r="B99" s="9"/>
      <c r="C99" s="39" t="s">
        <v>130</v>
      </c>
      <c r="D99" s="69" t="s">
        <v>244</v>
      </c>
      <c r="E99" s="70" t="s">
        <v>85</v>
      </c>
      <c r="F99" s="71" t="s">
        <v>48</v>
      </c>
      <c r="G99" s="72" t="s">
        <v>49</v>
      </c>
      <c r="H99" s="72" t="s">
        <v>49</v>
      </c>
      <c r="I99" s="72" t="s">
        <v>49</v>
      </c>
      <c r="J99" s="72" t="s">
        <v>49</v>
      </c>
      <c r="K99" s="72" t="s">
        <v>49</v>
      </c>
      <c r="L99" s="72" t="s">
        <v>49</v>
      </c>
      <c r="M99" s="191">
        <v>450</v>
      </c>
      <c r="N99" s="75">
        <v>2950</v>
      </c>
      <c r="O99" s="75">
        <f t="shared" si="53"/>
        <v>973.5</v>
      </c>
      <c r="P99" s="75">
        <f t="shared" si="54"/>
        <v>973.5</v>
      </c>
      <c r="Q99" s="75">
        <f t="shared" si="55"/>
        <v>1003.0000000000001</v>
      </c>
      <c r="R99" s="57">
        <f t="shared" si="56"/>
        <v>2800</v>
      </c>
      <c r="S99" s="85">
        <f t="shared" si="57"/>
        <v>98.333333333333329</v>
      </c>
    </row>
    <row r="100" spans="1:19" ht="35.25" customHeight="1" x14ac:dyDescent="0.25">
      <c r="A100" s="13"/>
      <c r="B100" s="9"/>
      <c r="C100" s="39" t="s">
        <v>130</v>
      </c>
      <c r="D100" s="73" t="s">
        <v>245</v>
      </c>
      <c r="E100" s="70" t="s">
        <v>86</v>
      </c>
      <c r="F100" s="74" t="s">
        <v>47</v>
      </c>
      <c r="G100" s="186">
        <v>2800</v>
      </c>
      <c r="H100" s="75">
        <f t="shared" ref="H100:H101" si="58">G100*33%</f>
        <v>924</v>
      </c>
      <c r="I100" s="75">
        <f t="shared" ref="I100:I101" si="59">G100*33%</f>
        <v>924</v>
      </c>
      <c r="J100" s="75">
        <f t="shared" ref="J100:J101" si="60">G100*34%</f>
        <v>952.00000000000011</v>
      </c>
      <c r="K100" s="57">
        <f t="shared" ref="K100:K101" si="61">SUM(G100-150)</f>
        <v>2650</v>
      </c>
      <c r="L100" s="81">
        <f t="shared" ref="L100:L101" si="62">G100/30</f>
        <v>93.333333333333329</v>
      </c>
      <c r="M100" s="191">
        <v>450</v>
      </c>
      <c r="N100" s="75">
        <v>2950</v>
      </c>
      <c r="O100" s="82">
        <f t="shared" si="53"/>
        <v>973.5</v>
      </c>
      <c r="P100" s="82">
        <f t="shared" si="54"/>
        <v>973.5</v>
      </c>
      <c r="Q100" s="82">
        <f t="shared" si="55"/>
        <v>1003.0000000000001</v>
      </c>
      <c r="R100" s="57">
        <f t="shared" si="56"/>
        <v>2800</v>
      </c>
      <c r="S100" s="86">
        <f t="shared" si="57"/>
        <v>98.333333333333329</v>
      </c>
    </row>
    <row r="101" spans="1:19" ht="34.5" customHeight="1" x14ac:dyDescent="0.25">
      <c r="A101" s="13"/>
      <c r="B101" s="9"/>
      <c r="C101" s="39" t="s">
        <v>130</v>
      </c>
      <c r="D101" s="69" t="s">
        <v>246</v>
      </c>
      <c r="E101" s="70" t="s">
        <v>148</v>
      </c>
      <c r="F101" s="76" t="s">
        <v>48</v>
      </c>
      <c r="G101" s="186">
        <v>3200</v>
      </c>
      <c r="H101" s="75">
        <f t="shared" si="58"/>
        <v>1056</v>
      </c>
      <c r="I101" s="75">
        <f t="shared" si="59"/>
        <v>1056</v>
      </c>
      <c r="J101" s="75">
        <f t="shared" si="60"/>
        <v>1088</v>
      </c>
      <c r="K101" s="57">
        <f t="shared" si="61"/>
        <v>3050</v>
      </c>
      <c r="L101" s="81">
        <f t="shared" si="62"/>
        <v>106.66666666666667</v>
      </c>
      <c r="M101" s="191">
        <v>450</v>
      </c>
      <c r="N101" s="75">
        <v>2950</v>
      </c>
      <c r="O101" s="82">
        <f t="shared" si="53"/>
        <v>973.5</v>
      </c>
      <c r="P101" s="82">
        <f t="shared" si="54"/>
        <v>973.5</v>
      </c>
      <c r="Q101" s="82">
        <f t="shared" si="55"/>
        <v>1003.0000000000001</v>
      </c>
      <c r="R101" s="57">
        <f>SUM(N101-150)</f>
        <v>2800</v>
      </c>
      <c r="S101" s="86">
        <f t="shared" si="57"/>
        <v>98.333333333333329</v>
      </c>
    </row>
    <row r="102" spans="1:19" ht="37.5" customHeight="1" x14ac:dyDescent="0.25">
      <c r="A102" s="13"/>
      <c r="B102" s="9"/>
      <c r="C102" s="39" t="s">
        <v>130</v>
      </c>
      <c r="D102" s="73" t="s">
        <v>247</v>
      </c>
      <c r="E102" s="70" t="s">
        <v>149</v>
      </c>
      <c r="F102" s="76" t="s">
        <v>48</v>
      </c>
      <c r="G102" s="72" t="s">
        <v>49</v>
      </c>
      <c r="H102" s="72" t="s">
        <v>49</v>
      </c>
      <c r="I102" s="72" t="s">
        <v>49</v>
      </c>
      <c r="J102" s="72" t="s">
        <v>49</v>
      </c>
      <c r="K102" s="72" t="s">
        <v>49</v>
      </c>
      <c r="L102" s="72" t="s">
        <v>49</v>
      </c>
      <c r="M102" s="191">
        <v>450</v>
      </c>
      <c r="N102" s="75">
        <v>2950</v>
      </c>
      <c r="O102" s="75">
        <f t="shared" si="53"/>
        <v>973.5</v>
      </c>
      <c r="P102" s="75">
        <f t="shared" si="54"/>
        <v>973.5</v>
      </c>
      <c r="Q102" s="75">
        <f t="shared" si="55"/>
        <v>1003.0000000000001</v>
      </c>
      <c r="R102" s="57">
        <f t="shared" si="56"/>
        <v>2800</v>
      </c>
      <c r="S102" s="85">
        <f t="shared" si="57"/>
        <v>98.333333333333329</v>
      </c>
    </row>
    <row r="103" spans="1:19" ht="36" customHeight="1" x14ac:dyDescent="0.25">
      <c r="A103" s="13"/>
      <c r="B103" s="9"/>
      <c r="C103" s="39" t="s">
        <v>130</v>
      </c>
      <c r="D103" s="69" t="s">
        <v>248</v>
      </c>
      <c r="E103" s="70" t="s">
        <v>87</v>
      </c>
      <c r="F103" s="185" t="s">
        <v>47</v>
      </c>
      <c r="G103" s="184" t="s">
        <v>49</v>
      </c>
      <c r="H103" s="184" t="s">
        <v>49</v>
      </c>
      <c r="I103" s="184" t="s">
        <v>49</v>
      </c>
      <c r="J103" s="184" t="s">
        <v>49</v>
      </c>
      <c r="K103" s="184" t="s">
        <v>49</v>
      </c>
      <c r="L103" s="184" t="s">
        <v>49</v>
      </c>
      <c r="M103" s="191">
        <v>450</v>
      </c>
      <c r="N103" s="75">
        <v>2950</v>
      </c>
      <c r="O103" s="75">
        <f t="shared" si="53"/>
        <v>973.5</v>
      </c>
      <c r="P103" s="75">
        <f t="shared" si="54"/>
        <v>973.5</v>
      </c>
      <c r="Q103" s="75">
        <f t="shared" si="55"/>
        <v>1003.0000000000001</v>
      </c>
      <c r="R103" s="57">
        <f t="shared" si="56"/>
        <v>2800</v>
      </c>
      <c r="S103" s="85">
        <f t="shared" si="57"/>
        <v>98.333333333333329</v>
      </c>
    </row>
    <row r="104" spans="1:19" ht="33" customHeight="1" x14ac:dyDescent="0.25">
      <c r="A104" s="13"/>
      <c r="B104" s="9"/>
      <c r="C104" s="39" t="s">
        <v>130</v>
      </c>
      <c r="D104" s="73" t="s">
        <v>249</v>
      </c>
      <c r="E104" s="70" t="s">
        <v>88</v>
      </c>
      <c r="F104" s="74" t="s">
        <v>47</v>
      </c>
      <c r="G104" s="72" t="s">
        <v>49</v>
      </c>
      <c r="H104" s="72" t="s">
        <v>49</v>
      </c>
      <c r="I104" s="72" t="s">
        <v>49</v>
      </c>
      <c r="J104" s="72" t="s">
        <v>49</v>
      </c>
      <c r="K104" s="72" t="s">
        <v>49</v>
      </c>
      <c r="L104" s="72" t="s">
        <v>49</v>
      </c>
      <c r="M104" s="191">
        <v>450</v>
      </c>
      <c r="N104" s="75">
        <v>2950</v>
      </c>
      <c r="O104" s="75">
        <f t="shared" si="53"/>
        <v>973.5</v>
      </c>
      <c r="P104" s="75">
        <f t="shared" si="54"/>
        <v>973.5</v>
      </c>
      <c r="Q104" s="75">
        <f t="shared" si="55"/>
        <v>1003.0000000000001</v>
      </c>
      <c r="R104" s="57">
        <f t="shared" si="56"/>
        <v>2800</v>
      </c>
      <c r="S104" s="85">
        <f t="shared" si="57"/>
        <v>98.333333333333329</v>
      </c>
    </row>
    <row r="105" spans="1:19" ht="30" customHeight="1" x14ac:dyDescent="0.25">
      <c r="A105" s="13"/>
      <c r="B105" s="9"/>
      <c r="C105" s="39" t="s">
        <v>130</v>
      </c>
      <c r="D105" s="69" t="s">
        <v>250</v>
      </c>
      <c r="E105" s="70" t="s">
        <v>138</v>
      </c>
      <c r="F105" s="76" t="s">
        <v>48</v>
      </c>
      <c r="G105" s="72" t="s">
        <v>49</v>
      </c>
      <c r="H105" s="72" t="s">
        <v>49</v>
      </c>
      <c r="I105" s="72" t="s">
        <v>49</v>
      </c>
      <c r="J105" s="72" t="s">
        <v>49</v>
      </c>
      <c r="K105" s="72" t="s">
        <v>49</v>
      </c>
      <c r="L105" s="72" t="s">
        <v>49</v>
      </c>
      <c r="M105" s="191">
        <v>450</v>
      </c>
      <c r="N105" s="75">
        <v>2950</v>
      </c>
      <c r="O105" s="75">
        <f t="shared" si="53"/>
        <v>973.5</v>
      </c>
      <c r="P105" s="75">
        <f t="shared" si="54"/>
        <v>973.5</v>
      </c>
      <c r="Q105" s="75">
        <f t="shared" si="55"/>
        <v>1003.0000000000001</v>
      </c>
      <c r="R105" s="57">
        <f t="shared" si="56"/>
        <v>2800</v>
      </c>
      <c r="S105" s="85">
        <f t="shared" si="57"/>
        <v>98.333333333333329</v>
      </c>
    </row>
    <row r="106" spans="1:19" ht="56.25" customHeight="1" x14ac:dyDescent="0.25">
      <c r="A106" s="13"/>
      <c r="B106" s="9"/>
      <c r="C106" s="39" t="s">
        <v>130</v>
      </c>
      <c r="D106" s="73" t="s">
        <v>251</v>
      </c>
      <c r="E106" s="70" t="s">
        <v>145</v>
      </c>
      <c r="F106" s="74" t="s">
        <v>47</v>
      </c>
      <c r="G106" s="72" t="s">
        <v>49</v>
      </c>
      <c r="H106" s="72" t="s">
        <v>49</v>
      </c>
      <c r="I106" s="72" t="s">
        <v>49</v>
      </c>
      <c r="J106" s="72" t="s">
        <v>49</v>
      </c>
      <c r="K106" s="72" t="s">
        <v>49</v>
      </c>
      <c r="L106" s="72" t="s">
        <v>49</v>
      </c>
      <c r="M106" s="191">
        <v>450</v>
      </c>
      <c r="N106" s="75">
        <v>2950</v>
      </c>
      <c r="O106" s="75">
        <f t="shared" si="53"/>
        <v>973.5</v>
      </c>
      <c r="P106" s="75">
        <f t="shared" si="54"/>
        <v>973.5</v>
      </c>
      <c r="Q106" s="75">
        <f t="shared" si="55"/>
        <v>1003.0000000000001</v>
      </c>
      <c r="R106" s="57">
        <f t="shared" si="56"/>
        <v>2800</v>
      </c>
      <c r="S106" s="85">
        <f t="shared" si="57"/>
        <v>98.333333333333329</v>
      </c>
    </row>
    <row r="107" spans="1:19" ht="35.25" customHeight="1" x14ac:dyDescent="0.25">
      <c r="A107" s="13"/>
      <c r="B107" s="9"/>
      <c r="C107" s="39" t="s">
        <v>130</v>
      </c>
      <c r="D107" s="69" t="s">
        <v>252</v>
      </c>
      <c r="E107" s="70" t="s">
        <v>139</v>
      </c>
      <c r="F107" s="76" t="s">
        <v>48</v>
      </c>
      <c r="G107" s="184" t="s">
        <v>49</v>
      </c>
      <c r="H107" s="184" t="s">
        <v>49</v>
      </c>
      <c r="I107" s="184" t="s">
        <v>49</v>
      </c>
      <c r="J107" s="184" t="s">
        <v>49</v>
      </c>
      <c r="K107" s="184" t="s">
        <v>49</v>
      </c>
      <c r="L107" s="184" t="s">
        <v>49</v>
      </c>
      <c r="M107" s="191">
        <v>450</v>
      </c>
      <c r="N107" s="75">
        <v>2950</v>
      </c>
      <c r="O107" s="75">
        <f t="shared" si="53"/>
        <v>973.5</v>
      </c>
      <c r="P107" s="75">
        <f t="shared" si="54"/>
        <v>973.5</v>
      </c>
      <c r="Q107" s="75">
        <f t="shared" si="55"/>
        <v>1003.0000000000001</v>
      </c>
      <c r="R107" s="57">
        <f t="shared" si="56"/>
        <v>2800</v>
      </c>
      <c r="S107" s="85">
        <f t="shared" si="57"/>
        <v>98.333333333333329</v>
      </c>
    </row>
    <row r="108" spans="1:19" ht="30.75" customHeight="1" x14ac:dyDescent="0.25">
      <c r="A108" s="13"/>
      <c r="B108" s="9"/>
      <c r="C108" s="39" t="s">
        <v>130</v>
      </c>
      <c r="D108" s="73" t="s">
        <v>253</v>
      </c>
      <c r="E108" s="70" t="s">
        <v>89</v>
      </c>
      <c r="F108" s="185" t="s">
        <v>47</v>
      </c>
      <c r="G108" s="184" t="s">
        <v>49</v>
      </c>
      <c r="H108" s="184" t="s">
        <v>49</v>
      </c>
      <c r="I108" s="184" t="s">
        <v>49</v>
      </c>
      <c r="J108" s="184" t="s">
        <v>49</v>
      </c>
      <c r="K108" s="184" t="s">
        <v>49</v>
      </c>
      <c r="L108" s="184" t="s">
        <v>49</v>
      </c>
      <c r="M108" s="191">
        <v>450</v>
      </c>
      <c r="N108" s="75">
        <v>2950</v>
      </c>
      <c r="O108" s="82">
        <f t="shared" si="53"/>
        <v>973.5</v>
      </c>
      <c r="P108" s="82">
        <f t="shared" si="54"/>
        <v>973.5</v>
      </c>
      <c r="Q108" s="82">
        <f t="shared" si="55"/>
        <v>1003.0000000000001</v>
      </c>
      <c r="R108" s="57">
        <f t="shared" si="56"/>
        <v>2800</v>
      </c>
      <c r="S108" s="86">
        <f t="shared" si="57"/>
        <v>98.333333333333329</v>
      </c>
    </row>
    <row r="109" spans="1:19" ht="39.75" customHeight="1" x14ac:dyDescent="0.25">
      <c r="A109" s="13"/>
      <c r="B109" s="9"/>
      <c r="C109" s="39" t="s">
        <v>130</v>
      </c>
      <c r="D109" s="69" t="s">
        <v>254</v>
      </c>
      <c r="E109" s="77" t="s">
        <v>306</v>
      </c>
      <c r="F109" s="71" t="s">
        <v>48</v>
      </c>
      <c r="G109" s="78">
        <v>4050</v>
      </c>
      <c r="H109" s="75">
        <f t="shared" ref="H109:H110" si="63">G109*33%</f>
        <v>1336.5</v>
      </c>
      <c r="I109" s="75">
        <f t="shared" ref="I109:I110" si="64">G109*33%</f>
        <v>1336.5</v>
      </c>
      <c r="J109" s="75">
        <f t="shared" ref="J109:J110" si="65">G109*34%</f>
        <v>1377</v>
      </c>
      <c r="K109" s="75">
        <f t="shared" ref="K109:K110" si="66">SUM(G109-150)</f>
        <v>3900</v>
      </c>
      <c r="L109" s="81">
        <f t="shared" ref="L109:L110" si="67">G109/30</f>
        <v>135</v>
      </c>
      <c r="M109" s="191">
        <v>450</v>
      </c>
      <c r="N109" s="75">
        <v>2950</v>
      </c>
      <c r="O109" s="82">
        <f t="shared" si="53"/>
        <v>973.5</v>
      </c>
      <c r="P109" s="82">
        <f t="shared" si="54"/>
        <v>973.5</v>
      </c>
      <c r="Q109" s="82">
        <f t="shared" si="55"/>
        <v>1003.0000000000001</v>
      </c>
      <c r="R109" s="57">
        <f t="shared" si="56"/>
        <v>2800</v>
      </c>
      <c r="S109" s="86">
        <f t="shared" si="57"/>
        <v>98.333333333333329</v>
      </c>
    </row>
    <row r="110" spans="1:19" ht="51" customHeight="1" x14ac:dyDescent="0.25">
      <c r="A110" s="13"/>
      <c r="B110" s="9"/>
      <c r="C110" s="39" t="s">
        <v>130</v>
      </c>
      <c r="D110" s="73" t="s">
        <v>255</v>
      </c>
      <c r="E110" s="70" t="s">
        <v>307</v>
      </c>
      <c r="F110" s="71" t="s">
        <v>48</v>
      </c>
      <c r="G110" s="78">
        <v>3200</v>
      </c>
      <c r="H110" s="75">
        <f t="shared" si="63"/>
        <v>1056</v>
      </c>
      <c r="I110" s="75">
        <f t="shared" si="64"/>
        <v>1056</v>
      </c>
      <c r="J110" s="75">
        <f t="shared" si="65"/>
        <v>1088</v>
      </c>
      <c r="K110" s="57">
        <f t="shared" si="66"/>
        <v>3050</v>
      </c>
      <c r="L110" s="81">
        <f t="shared" si="67"/>
        <v>106.66666666666667</v>
      </c>
      <c r="M110" s="191">
        <v>450</v>
      </c>
      <c r="N110" s="75">
        <v>2950</v>
      </c>
      <c r="O110" s="82">
        <f t="shared" si="53"/>
        <v>973.5</v>
      </c>
      <c r="P110" s="82">
        <f t="shared" si="54"/>
        <v>973.5</v>
      </c>
      <c r="Q110" s="82">
        <f t="shared" si="55"/>
        <v>1003.0000000000001</v>
      </c>
      <c r="R110" s="57">
        <f t="shared" si="56"/>
        <v>2800</v>
      </c>
      <c r="S110" s="86">
        <f t="shared" si="57"/>
        <v>98.333333333333329</v>
      </c>
    </row>
    <row r="111" spans="1:19" ht="33.75" customHeight="1" x14ac:dyDescent="0.25">
      <c r="A111" s="13"/>
      <c r="B111" s="9"/>
      <c r="C111" s="39" t="s">
        <v>130</v>
      </c>
      <c r="D111" s="69" t="s">
        <v>256</v>
      </c>
      <c r="E111" s="70" t="s">
        <v>90</v>
      </c>
      <c r="F111" s="74" t="s">
        <v>47</v>
      </c>
      <c r="G111" s="72" t="s">
        <v>49</v>
      </c>
      <c r="H111" s="72" t="s">
        <v>49</v>
      </c>
      <c r="I111" s="72" t="s">
        <v>49</v>
      </c>
      <c r="J111" s="72" t="s">
        <v>49</v>
      </c>
      <c r="K111" s="72" t="s">
        <v>49</v>
      </c>
      <c r="L111" s="72" t="s">
        <v>49</v>
      </c>
      <c r="M111" s="191">
        <v>450</v>
      </c>
      <c r="N111" s="75">
        <v>2950</v>
      </c>
      <c r="O111" s="75">
        <f t="shared" si="53"/>
        <v>973.5</v>
      </c>
      <c r="P111" s="75">
        <f t="shared" si="54"/>
        <v>973.5</v>
      </c>
      <c r="Q111" s="75">
        <f t="shared" si="55"/>
        <v>1003.0000000000001</v>
      </c>
      <c r="R111" s="57">
        <f t="shared" si="56"/>
        <v>2800</v>
      </c>
      <c r="S111" s="85">
        <f t="shared" si="57"/>
        <v>98.333333333333329</v>
      </c>
    </row>
    <row r="112" spans="1:19" ht="33.75" customHeight="1" x14ac:dyDescent="0.25">
      <c r="A112" s="13"/>
      <c r="B112" s="9"/>
      <c r="C112" s="39" t="s">
        <v>130</v>
      </c>
      <c r="D112" s="73" t="s">
        <v>257</v>
      </c>
      <c r="E112" s="70" t="s">
        <v>91</v>
      </c>
      <c r="F112" s="76" t="s">
        <v>48</v>
      </c>
      <c r="G112" s="72" t="s">
        <v>49</v>
      </c>
      <c r="H112" s="72" t="s">
        <v>49</v>
      </c>
      <c r="I112" s="72" t="s">
        <v>49</v>
      </c>
      <c r="J112" s="72" t="s">
        <v>49</v>
      </c>
      <c r="K112" s="72" t="s">
        <v>49</v>
      </c>
      <c r="L112" s="72" t="s">
        <v>49</v>
      </c>
      <c r="M112" s="191">
        <v>450</v>
      </c>
      <c r="N112" s="75">
        <v>2950</v>
      </c>
      <c r="O112" s="75">
        <f t="shared" si="53"/>
        <v>973.5</v>
      </c>
      <c r="P112" s="75">
        <f t="shared" si="54"/>
        <v>973.5</v>
      </c>
      <c r="Q112" s="75">
        <f t="shared" si="55"/>
        <v>1003.0000000000001</v>
      </c>
      <c r="R112" s="57">
        <f t="shared" si="56"/>
        <v>2800</v>
      </c>
      <c r="S112" s="85">
        <f t="shared" si="57"/>
        <v>98.333333333333329</v>
      </c>
    </row>
    <row r="113" spans="1:19" ht="38.25" customHeight="1" x14ac:dyDescent="0.25">
      <c r="A113" s="13"/>
      <c r="B113" s="9"/>
      <c r="C113" s="39" t="s">
        <v>130</v>
      </c>
      <c r="D113" s="69" t="s">
        <v>258</v>
      </c>
      <c r="E113" s="70" t="s">
        <v>135</v>
      </c>
      <c r="F113" s="76" t="s">
        <v>48</v>
      </c>
      <c r="G113" s="121" t="s">
        <v>49</v>
      </c>
      <c r="H113" s="121" t="s">
        <v>49</v>
      </c>
      <c r="I113" s="121" t="s">
        <v>49</v>
      </c>
      <c r="J113" s="121" t="s">
        <v>49</v>
      </c>
      <c r="K113" s="121" t="s">
        <v>49</v>
      </c>
      <c r="L113" s="121" t="s">
        <v>49</v>
      </c>
      <c r="M113" s="155">
        <v>450</v>
      </c>
      <c r="N113" s="82">
        <v>2950</v>
      </c>
      <c r="O113" s="82">
        <f t="shared" si="53"/>
        <v>973.5</v>
      </c>
      <c r="P113" s="82">
        <f t="shared" si="54"/>
        <v>973.5</v>
      </c>
      <c r="Q113" s="82">
        <f t="shared" si="55"/>
        <v>1003.0000000000001</v>
      </c>
      <c r="R113" s="57">
        <f t="shared" si="56"/>
        <v>2800</v>
      </c>
      <c r="S113" s="86">
        <f t="shared" si="57"/>
        <v>98.333333333333329</v>
      </c>
    </row>
    <row r="114" spans="1:19" ht="34.5" customHeight="1" thickBot="1" x14ac:dyDescent="0.3">
      <c r="A114" s="13"/>
      <c r="B114" s="9"/>
      <c r="C114" s="40" t="s">
        <v>130</v>
      </c>
      <c r="D114" s="46" t="s">
        <v>259</v>
      </c>
      <c r="E114" s="79" t="s">
        <v>92</v>
      </c>
      <c r="F114" s="188" t="s">
        <v>47</v>
      </c>
      <c r="G114" s="80" t="s">
        <v>49</v>
      </c>
      <c r="H114" s="80" t="s">
        <v>49</v>
      </c>
      <c r="I114" s="80" t="s">
        <v>49</v>
      </c>
      <c r="J114" s="80" t="s">
        <v>49</v>
      </c>
      <c r="K114" s="80" t="s">
        <v>49</v>
      </c>
      <c r="L114" s="80" t="s">
        <v>49</v>
      </c>
      <c r="M114" s="83">
        <v>450</v>
      </c>
      <c r="N114" s="84">
        <v>2950</v>
      </c>
      <c r="O114" s="84">
        <f t="shared" si="53"/>
        <v>973.5</v>
      </c>
      <c r="P114" s="84">
        <f t="shared" si="54"/>
        <v>973.5</v>
      </c>
      <c r="Q114" s="84">
        <f t="shared" si="55"/>
        <v>1003.0000000000001</v>
      </c>
      <c r="R114" s="171">
        <f t="shared" si="56"/>
        <v>2800</v>
      </c>
      <c r="S114" s="87">
        <f t="shared" si="57"/>
        <v>98.333333333333329</v>
      </c>
    </row>
    <row r="115" spans="1:19" ht="34.5" customHeight="1" x14ac:dyDescent="0.25">
      <c r="A115" s="13"/>
      <c r="B115" s="9"/>
      <c r="C115" s="41" t="s">
        <v>136</v>
      </c>
      <c r="D115" s="73" t="s">
        <v>260</v>
      </c>
      <c r="E115" s="54" t="s">
        <v>93</v>
      </c>
      <c r="F115" s="47" t="s">
        <v>38</v>
      </c>
      <c r="G115" s="162">
        <v>2550</v>
      </c>
      <c r="H115" s="48">
        <f t="shared" ref="H115:H116" si="68">G115*33%</f>
        <v>841.5</v>
      </c>
      <c r="I115" s="48">
        <f t="shared" ref="I115:I116" si="69">G115*33%</f>
        <v>841.5</v>
      </c>
      <c r="J115" s="48">
        <f t="shared" ref="J115:J116" si="70">G115*34%</f>
        <v>867.00000000000011</v>
      </c>
      <c r="K115" s="48">
        <f t="shared" ref="K115:K116" si="71">SUM(G115-150)</f>
        <v>2400</v>
      </c>
      <c r="L115" s="175">
        <f t="shared" ref="L115:L116" si="72">G115/30</f>
        <v>85</v>
      </c>
      <c r="M115" s="48" t="s">
        <v>143</v>
      </c>
      <c r="N115" s="51" t="s">
        <v>49</v>
      </c>
      <c r="O115" s="51" t="s">
        <v>49</v>
      </c>
      <c r="P115" s="51" t="s">
        <v>49</v>
      </c>
      <c r="Q115" s="51" t="s">
        <v>49</v>
      </c>
      <c r="R115" s="51" t="s">
        <v>49</v>
      </c>
      <c r="S115" s="198" t="s">
        <v>49</v>
      </c>
    </row>
    <row r="116" spans="1:19" ht="32.25" customHeight="1" x14ac:dyDescent="0.25">
      <c r="A116" s="13"/>
      <c r="B116" s="9"/>
      <c r="C116" s="183" t="s">
        <v>136</v>
      </c>
      <c r="D116" s="69" t="s">
        <v>261</v>
      </c>
      <c r="E116" s="70" t="s">
        <v>93</v>
      </c>
      <c r="F116" s="76" t="s">
        <v>48</v>
      </c>
      <c r="G116" s="78">
        <v>2700</v>
      </c>
      <c r="H116" s="186">
        <f t="shared" si="68"/>
        <v>891</v>
      </c>
      <c r="I116" s="186">
        <f t="shared" si="69"/>
        <v>891</v>
      </c>
      <c r="J116" s="186">
        <f t="shared" si="70"/>
        <v>918.00000000000011</v>
      </c>
      <c r="K116" s="186">
        <f t="shared" si="71"/>
        <v>2550</v>
      </c>
      <c r="L116" s="118">
        <f t="shared" si="72"/>
        <v>90</v>
      </c>
      <c r="M116" s="186" t="s">
        <v>143</v>
      </c>
      <c r="N116" s="121" t="s">
        <v>49</v>
      </c>
      <c r="O116" s="121" t="s">
        <v>49</v>
      </c>
      <c r="P116" s="121" t="s">
        <v>49</v>
      </c>
      <c r="Q116" s="121" t="s">
        <v>49</v>
      </c>
      <c r="R116" s="121" t="s">
        <v>49</v>
      </c>
      <c r="S116" s="199" t="s">
        <v>49</v>
      </c>
    </row>
    <row r="117" spans="1:19" ht="33" customHeight="1" x14ac:dyDescent="0.25">
      <c r="A117" s="13"/>
      <c r="B117" s="9"/>
      <c r="C117" s="183" t="s">
        <v>136</v>
      </c>
      <c r="D117" s="73" t="s">
        <v>262</v>
      </c>
      <c r="E117" s="70" t="s">
        <v>94</v>
      </c>
      <c r="F117" s="200" t="s">
        <v>39</v>
      </c>
      <c r="G117" s="121" t="s">
        <v>49</v>
      </c>
      <c r="H117" s="121" t="s">
        <v>49</v>
      </c>
      <c r="I117" s="121" t="s">
        <v>49</v>
      </c>
      <c r="J117" s="121" t="s">
        <v>49</v>
      </c>
      <c r="K117" s="121" t="s">
        <v>49</v>
      </c>
      <c r="L117" s="121" t="s">
        <v>49</v>
      </c>
      <c r="M117" s="186" t="s">
        <v>143</v>
      </c>
      <c r="N117" s="78">
        <v>2600</v>
      </c>
      <c r="O117" s="186">
        <f t="shared" ref="O117" si="73">N117*33%</f>
        <v>858</v>
      </c>
      <c r="P117" s="186">
        <f t="shared" ref="P117" si="74">N117*33%</f>
        <v>858</v>
      </c>
      <c r="Q117" s="186">
        <f t="shared" ref="Q117" si="75">N117*34%</f>
        <v>884.00000000000011</v>
      </c>
      <c r="R117" s="186">
        <f t="shared" ref="R117" si="76">SUM(N117-150)</f>
        <v>2450</v>
      </c>
      <c r="S117" s="85">
        <f t="shared" ref="S117:S118" si="77">N117/30</f>
        <v>86.666666666666671</v>
      </c>
    </row>
    <row r="118" spans="1:19" ht="72.75" customHeight="1" x14ac:dyDescent="0.25">
      <c r="A118" s="13"/>
      <c r="B118" s="9"/>
      <c r="C118" s="183" t="s">
        <v>136</v>
      </c>
      <c r="D118" s="69" t="s">
        <v>263</v>
      </c>
      <c r="E118" s="70" t="s">
        <v>296</v>
      </c>
      <c r="F118" s="76" t="s">
        <v>48</v>
      </c>
      <c r="G118" s="121" t="s">
        <v>49</v>
      </c>
      <c r="H118" s="121" t="s">
        <v>49</v>
      </c>
      <c r="I118" s="121" t="s">
        <v>49</v>
      </c>
      <c r="J118" s="121" t="s">
        <v>49</v>
      </c>
      <c r="K118" s="121" t="s">
        <v>49</v>
      </c>
      <c r="L118" s="121" t="s">
        <v>49</v>
      </c>
      <c r="M118" s="186" t="s">
        <v>143</v>
      </c>
      <c r="N118" s="186">
        <v>4596.5</v>
      </c>
      <c r="O118" s="186">
        <f>N118*33%</f>
        <v>1516.845</v>
      </c>
      <c r="P118" s="186">
        <f>N118*33%</f>
        <v>1516.845</v>
      </c>
      <c r="Q118" s="186">
        <f>N118*34%</f>
        <v>1562.8100000000002</v>
      </c>
      <c r="R118" s="186">
        <f>SUM(N118-150)</f>
        <v>4446.5</v>
      </c>
      <c r="S118" s="85">
        <f t="shared" si="77"/>
        <v>153.21666666666667</v>
      </c>
    </row>
    <row r="119" spans="1:19" ht="34.5" customHeight="1" x14ac:dyDescent="0.25">
      <c r="A119" s="13"/>
      <c r="B119" s="9"/>
      <c r="C119" s="183" t="s">
        <v>136</v>
      </c>
      <c r="D119" s="73" t="s">
        <v>264</v>
      </c>
      <c r="E119" s="70" t="s">
        <v>95</v>
      </c>
      <c r="F119" s="74" t="s">
        <v>70</v>
      </c>
      <c r="G119" s="78">
        <v>2900</v>
      </c>
      <c r="H119" s="186">
        <f t="shared" ref="H119" si="78">G119*33%</f>
        <v>957</v>
      </c>
      <c r="I119" s="186">
        <f t="shared" ref="I119" si="79">G119*33%</f>
        <v>957</v>
      </c>
      <c r="J119" s="186">
        <f t="shared" ref="J119" si="80">G119*34%</f>
        <v>986.00000000000011</v>
      </c>
      <c r="K119" s="186">
        <f t="shared" ref="K119" si="81">SUM(G119-150)</f>
        <v>2750</v>
      </c>
      <c r="L119" s="118">
        <f t="shared" ref="L119" si="82">G119/30</f>
        <v>96.666666666666671</v>
      </c>
      <c r="M119" s="186" t="s">
        <v>143</v>
      </c>
      <c r="N119" s="121" t="s">
        <v>49</v>
      </c>
      <c r="O119" s="121" t="s">
        <v>49</v>
      </c>
      <c r="P119" s="121" t="s">
        <v>49</v>
      </c>
      <c r="Q119" s="121" t="s">
        <v>49</v>
      </c>
      <c r="R119" s="121" t="s">
        <v>49</v>
      </c>
      <c r="S119" s="198" t="s">
        <v>49</v>
      </c>
    </row>
    <row r="120" spans="1:19" ht="33.75" customHeight="1" x14ac:dyDescent="0.25">
      <c r="A120" s="13"/>
      <c r="B120" s="9"/>
      <c r="C120" s="183" t="s">
        <v>136</v>
      </c>
      <c r="D120" s="69" t="s">
        <v>265</v>
      </c>
      <c r="E120" s="70" t="s">
        <v>96</v>
      </c>
      <c r="F120" s="74" t="s">
        <v>47</v>
      </c>
      <c r="G120" s="121" t="s">
        <v>49</v>
      </c>
      <c r="H120" s="121" t="s">
        <v>49</v>
      </c>
      <c r="I120" s="121" t="s">
        <v>49</v>
      </c>
      <c r="J120" s="121" t="s">
        <v>49</v>
      </c>
      <c r="K120" s="121" t="s">
        <v>49</v>
      </c>
      <c r="L120" s="121" t="s">
        <v>49</v>
      </c>
      <c r="M120" s="186" t="s">
        <v>143</v>
      </c>
      <c r="N120" s="78">
        <v>2450</v>
      </c>
      <c r="O120" s="186">
        <f>N120*33%</f>
        <v>808.5</v>
      </c>
      <c r="P120" s="186">
        <f>N120*33%</f>
        <v>808.5</v>
      </c>
      <c r="Q120" s="186">
        <f>N120*34%</f>
        <v>833.00000000000011</v>
      </c>
      <c r="R120" s="186">
        <f>SUM(N120-150)</f>
        <v>2300</v>
      </c>
      <c r="S120" s="201">
        <f>N120/30</f>
        <v>81.666666666666671</v>
      </c>
    </row>
    <row r="121" spans="1:19" ht="38.25" customHeight="1" thickBot="1" x14ac:dyDescent="0.3">
      <c r="A121" s="13"/>
      <c r="B121" s="9"/>
      <c r="C121" s="187" t="s">
        <v>136</v>
      </c>
      <c r="D121" s="46" t="s">
        <v>266</v>
      </c>
      <c r="E121" s="79" t="s">
        <v>96</v>
      </c>
      <c r="F121" s="123" t="s">
        <v>48</v>
      </c>
      <c r="G121" s="29" t="s">
        <v>49</v>
      </c>
      <c r="H121" s="29" t="s">
        <v>49</v>
      </c>
      <c r="I121" s="29" t="s">
        <v>49</v>
      </c>
      <c r="J121" s="29" t="s">
        <v>49</v>
      </c>
      <c r="K121" s="29" t="s">
        <v>49</v>
      </c>
      <c r="L121" s="29" t="s">
        <v>49</v>
      </c>
      <c r="M121" s="194" t="s">
        <v>143</v>
      </c>
      <c r="N121" s="202">
        <v>2550</v>
      </c>
      <c r="O121" s="194">
        <f>N121*33%</f>
        <v>841.5</v>
      </c>
      <c r="P121" s="194">
        <f>N121*33%</f>
        <v>841.5</v>
      </c>
      <c r="Q121" s="194">
        <f>N121*34%</f>
        <v>867.00000000000011</v>
      </c>
      <c r="R121" s="194">
        <f>SUM(N121-150)</f>
        <v>2400</v>
      </c>
      <c r="S121" s="203">
        <f>N121/30</f>
        <v>85</v>
      </c>
    </row>
    <row r="122" spans="1:19" ht="39.75" customHeight="1" x14ac:dyDescent="0.25">
      <c r="A122" s="13"/>
      <c r="B122" s="9"/>
      <c r="C122" s="90" t="s">
        <v>131</v>
      </c>
      <c r="D122" s="73" t="s">
        <v>267</v>
      </c>
      <c r="E122" s="172" t="s">
        <v>97</v>
      </c>
      <c r="F122" s="92" t="s">
        <v>47</v>
      </c>
      <c r="G122" s="173" t="s">
        <v>49</v>
      </c>
      <c r="H122" s="173" t="s">
        <v>49</v>
      </c>
      <c r="I122" s="173" t="s">
        <v>49</v>
      </c>
      <c r="J122" s="173" t="s">
        <v>49</v>
      </c>
      <c r="K122" s="173" t="s">
        <v>49</v>
      </c>
      <c r="L122" s="173" t="s">
        <v>49</v>
      </c>
      <c r="M122" s="94">
        <v>400</v>
      </c>
      <c r="N122" s="95">
        <v>2450</v>
      </c>
      <c r="O122" s="95">
        <f>N122*33%</f>
        <v>808.5</v>
      </c>
      <c r="P122" s="95">
        <f>N122*33%</f>
        <v>808.5</v>
      </c>
      <c r="Q122" s="95">
        <f>N122*34%</f>
        <v>833.00000000000011</v>
      </c>
      <c r="R122" s="95">
        <f t="shared" ref="R122:R142" si="83">SUM(N122-150)</f>
        <v>2300</v>
      </c>
      <c r="S122" s="174">
        <f t="shared" ref="S122:S142" si="84">N122/30</f>
        <v>81.666666666666671</v>
      </c>
    </row>
    <row r="123" spans="1:19" ht="37.5" customHeight="1" x14ac:dyDescent="0.25">
      <c r="A123" s="13"/>
      <c r="B123" s="9"/>
      <c r="C123" s="39" t="s">
        <v>131</v>
      </c>
      <c r="D123" s="69" t="s">
        <v>268</v>
      </c>
      <c r="E123" s="91" t="s">
        <v>98</v>
      </c>
      <c r="F123" s="96" t="s">
        <v>48</v>
      </c>
      <c r="G123" s="101" t="s">
        <v>49</v>
      </c>
      <c r="H123" s="101" t="s">
        <v>49</v>
      </c>
      <c r="I123" s="101" t="s">
        <v>49</v>
      </c>
      <c r="J123" s="101" t="s">
        <v>49</v>
      </c>
      <c r="K123" s="101" t="s">
        <v>49</v>
      </c>
      <c r="L123" s="101" t="s">
        <v>49</v>
      </c>
      <c r="M123" s="98">
        <v>400</v>
      </c>
      <c r="N123" s="99">
        <v>2450</v>
      </c>
      <c r="O123" s="99">
        <f>N123*33%</f>
        <v>808.5</v>
      </c>
      <c r="P123" s="99">
        <f>N123*33%</f>
        <v>808.5</v>
      </c>
      <c r="Q123" s="99">
        <f>N123*34%</f>
        <v>833.00000000000011</v>
      </c>
      <c r="R123" s="99">
        <f t="shared" si="83"/>
        <v>2300</v>
      </c>
      <c r="S123" s="109">
        <f t="shared" si="84"/>
        <v>81.666666666666671</v>
      </c>
    </row>
    <row r="124" spans="1:19" ht="38.25" customHeight="1" x14ac:dyDescent="0.25">
      <c r="A124" s="13"/>
      <c r="B124" s="9"/>
      <c r="C124" s="39" t="s">
        <v>131</v>
      </c>
      <c r="D124" s="73" t="s">
        <v>269</v>
      </c>
      <c r="E124" s="110" t="s">
        <v>99</v>
      </c>
      <c r="F124" s="100" t="s">
        <v>47</v>
      </c>
      <c r="G124" s="97" t="s">
        <v>49</v>
      </c>
      <c r="H124" s="97" t="s">
        <v>49</v>
      </c>
      <c r="I124" s="97" t="s">
        <v>49</v>
      </c>
      <c r="J124" s="97" t="s">
        <v>49</v>
      </c>
      <c r="K124" s="97" t="s">
        <v>49</v>
      </c>
      <c r="L124" s="97" t="s">
        <v>49</v>
      </c>
      <c r="M124" s="98">
        <v>450</v>
      </c>
      <c r="N124" s="99">
        <v>3770</v>
      </c>
      <c r="O124" s="99">
        <f t="shared" ref="O124:O138" si="85">N124*33%</f>
        <v>1244.1000000000001</v>
      </c>
      <c r="P124" s="99">
        <f t="shared" ref="P124:P138" si="86">N124*33%</f>
        <v>1244.1000000000001</v>
      </c>
      <c r="Q124" s="99">
        <f t="shared" ref="Q124:Q137" si="87">N124*34%</f>
        <v>1281.8000000000002</v>
      </c>
      <c r="R124" s="99">
        <f t="shared" si="83"/>
        <v>3620</v>
      </c>
      <c r="S124" s="109">
        <f t="shared" si="84"/>
        <v>125.66666666666667</v>
      </c>
    </row>
    <row r="125" spans="1:19" ht="34.5" customHeight="1" x14ac:dyDescent="0.25">
      <c r="A125" s="13"/>
      <c r="B125" s="9"/>
      <c r="C125" s="39" t="s">
        <v>131</v>
      </c>
      <c r="D125" s="69" t="s">
        <v>270</v>
      </c>
      <c r="E125" s="110" t="s">
        <v>99</v>
      </c>
      <c r="F125" s="96" t="s">
        <v>48</v>
      </c>
      <c r="G125" s="97" t="s">
        <v>49</v>
      </c>
      <c r="H125" s="97" t="s">
        <v>49</v>
      </c>
      <c r="I125" s="97" t="s">
        <v>49</v>
      </c>
      <c r="J125" s="97" t="s">
        <v>49</v>
      </c>
      <c r="K125" s="97" t="s">
        <v>49</v>
      </c>
      <c r="L125" s="97" t="s">
        <v>49</v>
      </c>
      <c r="M125" s="98">
        <v>450</v>
      </c>
      <c r="N125" s="99">
        <v>3950</v>
      </c>
      <c r="O125" s="99">
        <f t="shared" si="85"/>
        <v>1303.5</v>
      </c>
      <c r="P125" s="99">
        <f t="shared" si="86"/>
        <v>1303.5</v>
      </c>
      <c r="Q125" s="99">
        <f t="shared" si="87"/>
        <v>1343</v>
      </c>
      <c r="R125" s="99">
        <f t="shared" si="83"/>
        <v>3800</v>
      </c>
      <c r="S125" s="109">
        <f t="shared" si="84"/>
        <v>131.66666666666666</v>
      </c>
    </row>
    <row r="126" spans="1:19" ht="37.5" customHeight="1" x14ac:dyDescent="0.25">
      <c r="A126" s="13"/>
      <c r="B126" s="9"/>
      <c r="C126" s="39" t="s">
        <v>131</v>
      </c>
      <c r="D126" s="73" t="s">
        <v>271</v>
      </c>
      <c r="E126" s="110" t="s">
        <v>100</v>
      </c>
      <c r="F126" s="100" t="s">
        <v>47</v>
      </c>
      <c r="G126" s="97" t="s">
        <v>49</v>
      </c>
      <c r="H126" s="97" t="s">
        <v>49</v>
      </c>
      <c r="I126" s="97" t="s">
        <v>49</v>
      </c>
      <c r="J126" s="97" t="s">
        <v>49</v>
      </c>
      <c r="K126" s="97" t="s">
        <v>49</v>
      </c>
      <c r="L126" s="97" t="s">
        <v>49</v>
      </c>
      <c r="M126" s="98">
        <v>450</v>
      </c>
      <c r="N126" s="99">
        <v>3050</v>
      </c>
      <c r="O126" s="99">
        <f t="shared" si="85"/>
        <v>1006.5</v>
      </c>
      <c r="P126" s="99">
        <f t="shared" si="86"/>
        <v>1006.5</v>
      </c>
      <c r="Q126" s="99">
        <f t="shared" si="87"/>
        <v>1037</v>
      </c>
      <c r="R126" s="99">
        <f t="shared" si="83"/>
        <v>2900</v>
      </c>
      <c r="S126" s="109">
        <f t="shared" si="84"/>
        <v>101.66666666666667</v>
      </c>
    </row>
    <row r="127" spans="1:19" ht="37.5" customHeight="1" x14ac:dyDescent="0.25">
      <c r="A127" s="13"/>
      <c r="B127" s="9"/>
      <c r="C127" s="39" t="s">
        <v>131</v>
      </c>
      <c r="D127" s="69" t="s">
        <v>272</v>
      </c>
      <c r="E127" s="110" t="s">
        <v>100</v>
      </c>
      <c r="F127" s="96" t="s">
        <v>48</v>
      </c>
      <c r="G127" s="97" t="s">
        <v>49</v>
      </c>
      <c r="H127" s="97" t="s">
        <v>49</v>
      </c>
      <c r="I127" s="97" t="s">
        <v>49</v>
      </c>
      <c r="J127" s="97" t="s">
        <v>49</v>
      </c>
      <c r="K127" s="97" t="s">
        <v>49</v>
      </c>
      <c r="L127" s="97" t="s">
        <v>49</v>
      </c>
      <c r="M127" s="98">
        <v>450</v>
      </c>
      <c r="N127" s="99">
        <v>2750</v>
      </c>
      <c r="O127" s="99">
        <f t="shared" si="85"/>
        <v>907.5</v>
      </c>
      <c r="P127" s="99">
        <f t="shared" si="86"/>
        <v>907.5</v>
      </c>
      <c r="Q127" s="99">
        <f t="shared" si="87"/>
        <v>935.00000000000011</v>
      </c>
      <c r="R127" s="99">
        <f t="shared" si="83"/>
        <v>2600</v>
      </c>
      <c r="S127" s="109">
        <f t="shared" si="84"/>
        <v>91.666666666666671</v>
      </c>
    </row>
    <row r="128" spans="1:19" ht="42" customHeight="1" x14ac:dyDescent="0.25">
      <c r="A128" s="13"/>
      <c r="B128" s="9"/>
      <c r="C128" s="39" t="s">
        <v>131</v>
      </c>
      <c r="D128" s="73" t="s">
        <v>273</v>
      </c>
      <c r="E128" s="91" t="s">
        <v>101</v>
      </c>
      <c r="F128" s="100" t="s">
        <v>47</v>
      </c>
      <c r="G128" s="97" t="s">
        <v>49</v>
      </c>
      <c r="H128" s="97" t="s">
        <v>49</v>
      </c>
      <c r="I128" s="97" t="s">
        <v>49</v>
      </c>
      <c r="J128" s="97" t="s">
        <v>49</v>
      </c>
      <c r="K128" s="97" t="s">
        <v>49</v>
      </c>
      <c r="L128" s="97" t="s">
        <v>49</v>
      </c>
      <c r="M128" s="98">
        <v>400</v>
      </c>
      <c r="N128" s="99">
        <v>2450</v>
      </c>
      <c r="O128" s="99">
        <f t="shared" si="85"/>
        <v>808.5</v>
      </c>
      <c r="P128" s="99">
        <f t="shared" si="86"/>
        <v>808.5</v>
      </c>
      <c r="Q128" s="99">
        <f t="shared" si="87"/>
        <v>833.00000000000011</v>
      </c>
      <c r="R128" s="99">
        <f t="shared" si="83"/>
        <v>2300</v>
      </c>
      <c r="S128" s="109">
        <f t="shared" si="84"/>
        <v>81.666666666666671</v>
      </c>
    </row>
    <row r="129" spans="1:19" ht="42.75" customHeight="1" x14ac:dyDescent="0.25">
      <c r="A129" s="13"/>
      <c r="B129" s="9"/>
      <c r="C129" s="39" t="s">
        <v>131</v>
      </c>
      <c r="D129" s="69" t="s">
        <v>274</v>
      </c>
      <c r="E129" s="91" t="s">
        <v>102</v>
      </c>
      <c r="F129" s="96" t="s">
        <v>48</v>
      </c>
      <c r="G129" s="97" t="s">
        <v>49</v>
      </c>
      <c r="H129" s="97" t="s">
        <v>49</v>
      </c>
      <c r="I129" s="97" t="s">
        <v>49</v>
      </c>
      <c r="J129" s="97" t="s">
        <v>49</v>
      </c>
      <c r="K129" s="97" t="s">
        <v>49</v>
      </c>
      <c r="L129" s="97" t="s">
        <v>49</v>
      </c>
      <c r="M129" s="98">
        <v>400</v>
      </c>
      <c r="N129" s="99">
        <v>2450</v>
      </c>
      <c r="O129" s="99">
        <f t="shared" si="85"/>
        <v>808.5</v>
      </c>
      <c r="P129" s="99">
        <f t="shared" si="86"/>
        <v>808.5</v>
      </c>
      <c r="Q129" s="99">
        <f t="shared" si="87"/>
        <v>833.00000000000011</v>
      </c>
      <c r="R129" s="99">
        <f t="shared" si="83"/>
        <v>2300</v>
      </c>
      <c r="S129" s="109">
        <f t="shared" si="84"/>
        <v>81.666666666666671</v>
      </c>
    </row>
    <row r="130" spans="1:19" ht="27.75" customHeight="1" x14ac:dyDescent="0.25">
      <c r="A130" s="13"/>
      <c r="B130" s="9"/>
      <c r="C130" s="39" t="s">
        <v>131</v>
      </c>
      <c r="D130" s="73" t="s">
        <v>275</v>
      </c>
      <c r="E130" s="110" t="s">
        <v>103</v>
      </c>
      <c r="F130" s="100" t="s">
        <v>70</v>
      </c>
      <c r="G130" s="97" t="s">
        <v>49</v>
      </c>
      <c r="H130" s="97" t="s">
        <v>49</v>
      </c>
      <c r="I130" s="97" t="s">
        <v>49</v>
      </c>
      <c r="J130" s="97" t="s">
        <v>49</v>
      </c>
      <c r="K130" s="97" t="s">
        <v>49</v>
      </c>
      <c r="L130" s="97" t="s">
        <v>49</v>
      </c>
      <c r="M130" s="98">
        <v>450</v>
      </c>
      <c r="N130" s="99">
        <v>3250</v>
      </c>
      <c r="O130" s="99">
        <f t="shared" si="85"/>
        <v>1072.5</v>
      </c>
      <c r="P130" s="99">
        <f t="shared" si="86"/>
        <v>1072.5</v>
      </c>
      <c r="Q130" s="99">
        <f t="shared" si="87"/>
        <v>1105</v>
      </c>
      <c r="R130" s="99">
        <f t="shared" si="83"/>
        <v>3100</v>
      </c>
      <c r="S130" s="109">
        <f t="shared" si="84"/>
        <v>108.33333333333333</v>
      </c>
    </row>
    <row r="131" spans="1:19" ht="31.5" customHeight="1" x14ac:dyDescent="0.25">
      <c r="A131" s="13"/>
      <c r="B131" s="9"/>
      <c r="C131" s="39" t="s">
        <v>131</v>
      </c>
      <c r="D131" s="69" t="s">
        <v>276</v>
      </c>
      <c r="E131" s="110" t="s">
        <v>104</v>
      </c>
      <c r="F131" s="100" t="s">
        <v>47</v>
      </c>
      <c r="G131" s="97" t="s">
        <v>49</v>
      </c>
      <c r="H131" s="97" t="s">
        <v>49</v>
      </c>
      <c r="I131" s="97" t="s">
        <v>49</v>
      </c>
      <c r="J131" s="97" t="s">
        <v>49</v>
      </c>
      <c r="K131" s="97" t="s">
        <v>49</v>
      </c>
      <c r="L131" s="97" t="s">
        <v>49</v>
      </c>
      <c r="M131" s="98">
        <v>450</v>
      </c>
      <c r="N131" s="99">
        <v>3770</v>
      </c>
      <c r="O131" s="99">
        <f t="shared" si="85"/>
        <v>1244.1000000000001</v>
      </c>
      <c r="P131" s="99">
        <f t="shared" si="86"/>
        <v>1244.1000000000001</v>
      </c>
      <c r="Q131" s="99">
        <f t="shared" si="87"/>
        <v>1281.8000000000002</v>
      </c>
      <c r="R131" s="99">
        <f t="shared" si="83"/>
        <v>3620</v>
      </c>
      <c r="S131" s="109">
        <f t="shared" si="84"/>
        <v>125.66666666666667</v>
      </c>
    </row>
    <row r="132" spans="1:19" ht="40.5" customHeight="1" x14ac:dyDescent="0.25">
      <c r="A132" s="13"/>
      <c r="B132" s="9"/>
      <c r="C132" s="39" t="s">
        <v>131</v>
      </c>
      <c r="D132" s="73" t="s">
        <v>277</v>
      </c>
      <c r="E132" s="91" t="s">
        <v>104</v>
      </c>
      <c r="F132" s="100" t="s">
        <v>39</v>
      </c>
      <c r="G132" s="101" t="s">
        <v>49</v>
      </c>
      <c r="H132" s="101" t="s">
        <v>49</v>
      </c>
      <c r="I132" s="101" t="s">
        <v>49</v>
      </c>
      <c r="J132" s="101" t="s">
        <v>49</v>
      </c>
      <c r="K132" s="101" t="s">
        <v>49</v>
      </c>
      <c r="L132" s="101" t="s">
        <v>49</v>
      </c>
      <c r="M132" s="98">
        <v>450</v>
      </c>
      <c r="N132" s="99">
        <v>3250</v>
      </c>
      <c r="O132" s="99">
        <f t="shared" si="85"/>
        <v>1072.5</v>
      </c>
      <c r="P132" s="99">
        <f t="shared" si="86"/>
        <v>1072.5</v>
      </c>
      <c r="Q132" s="99">
        <f t="shared" si="87"/>
        <v>1105</v>
      </c>
      <c r="R132" s="99">
        <f t="shared" si="83"/>
        <v>3100</v>
      </c>
      <c r="S132" s="111">
        <f t="shared" si="84"/>
        <v>108.33333333333333</v>
      </c>
    </row>
    <row r="133" spans="1:19" ht="45.75" customHeight="1" x14ac:dyDescent="0.25">
      <c r="A133" s="13"/>
      <c r="B133" s="9"/>
      <c r="C133" s="39" t="s">
        <v>131</v>
      </c>
      <c r="D133" s="69" t="s">
        <v>278</v>
      </c>
      <c r="E133" s="91" t="s">
        <v>152</v>
      </c>
      <c r="F133" s="100" t="s">
        <v>70</v>
      </c>
      <c r="G133" s="102">
        <v>2450</v>
      </c>
      <c r="H133" s="99">
        <f t="shared" ref="H133:H136" si="88">G133*33%</f>
        <v>808.5</v>
      </c>
      <c r="I133" s="99">
        <f t="shared" ref="I133:I136" si="89">G133*33%</f>
        <v>808.5</v>
      </c>
      <c r="J133" s="99">
        <f t="shared" ref="J133:J136" si="90">G133*34%</f>
        <v>833.00000000000011</v>
      </c>
      <c r="K133" s="99">
        <f t="shared" ref="K133:K136" si="91">SUM(G133-150)</f>
        <v>2300</v>
      </c>
      <c r="L133" s="118">
        <f t="shared" ref="L133:L136" si="92">G133/30</f>
        <v>81.666666666666671</v>
      </c>
      <c r="M133" s="98">
        <v>400</v>
      </c>
      <c r="N133" s="112" t="s">
        <v>49</v>
      </c>
      <c r="O133" s="112" t="s">
        <v>49</v>
      </c>
      <c r="P133" s="112" t="s">
        <v>49</v>
      </c>
      <c r="Q133" s="112" t="s">
        <v>49</v>
      </c>
      <c r="R133" s="112" t="s">
        <v>49</v>
      </c>
      <c r="S133" s="113" t="s">
        <v>49</v>
      </c>
    </row>
    <row r="134" spans="1:19" ht="45.75" customHeight="1" x14ac:dyDescent="0.25">
      <c r="A134" s="13"/>
      <c r="B134" s="9"/>
      <c r="C134" s="39" t="s">
        <v>131</v>
      </c>
      <c r="D134" s="73" t="s">
        <v>279</v>
      </c>
      <c r="E134" s="91" t="s">
        <v>105</v>
      </c>
      <c r="F134" s="100" t="s">
        <v>47</v>
      </c>
      <c r="G134" s="102">
        <v>2450</v>
      </c>
      <c r="H134" s="99">
        <f t="shared" si="88"/>
        <v>808.5</v>
      </c>
      <c r="I134" s="99">
        <f t="shared" si="89"/>
        <v>808.5</v>
      </c>
      <c r="J134" s="99">
        <f t="shared" si="90"/>
        <v>833.00000000000011</v>
      </c>
      <c r="K134" s="99">
        <f t="shared" si="91"/>
        <v>2300</v>
      </c>
      <c r="L134" s="118">
        <f t="shared" si="92"/>
        <v>81.666666666666671</v>
      </c>
      <c r="M134" s="98">
        <v>400</v>
      </c>
      <c r="N134" s="112" t="s">
        <v>49</v>
      </c>
      <c r="O134" s="112" t="s">
        <v>49</v>
      </c>
      <c r="P134" s="112" t="s">
        <v>49</v>
      </c>
      <c r="Q134" s="112" t="s">
        <v>49</v>
      </c>
      <c r="R134" s="112" t="s">
        <v>49</v>
      </c>
      <c r="S134" s="113" t="s">
        <v>49</v>
      </c>
    </row>
    <row r="135" spans="1:19" ht="36.75" customHeight="1" x14ac:dyDescent="0.25">
      <c r="A135" s="13"/>
      <c r="B135" s="9"/>
      <c r="C135" s="39" t="s">
        <v>131</v>
      </c>
      <c r="D135" s="69" t="s">
        <v>280</v>
      </c>
      <c r="E135" s="91" t="s">
        <v>297</v>
      </c>
      <c r="F135" s="96" t="s">
        <v>48</v>
      </c>
      <c r="G135" s="102">
        <v>2450</v>
      </c>
      <c r="H135" s="99">
        <f t="shared" si="88"/>
        <v>808.5</v>
      </c>
      <c r="I135" s="99">
        <f t="shared" si="89"/>
        <v>808.5</v>
      </c>
      <c r="J135" s="99">
        <f t="shared" si="90"/>
        <v>833.00000000000011</v>
      </c>
      <c r="K135" s="99">
        <f t="shared" si="91"/>
        <v>2300</v>
      </c>
      <c r="L135" s="118">
        <f t="shared" si="92"/>
        <v>81.666666666666671</v>
      </c>
      <c r="M135" s="98">
        <v>400</v>
      </c>
      <c r="N135" s="112" t="s">
        <v>49</v>
      </c>
      <c r="O135" s="112" t="s">
        <v>49</v>
      </c>
      <c r="P135" s="112" t="s">
        <v>49</v>
      </c>
      <c r="Q135" s="112" t="s">
        <v>49</v>
      </c>
      <c r="R135" s="112" t="s">
        <v>49</v>
      </c>
      <c r="S135" s="113" t="s">
        <v>49</v>
      </c>
    </row>
    <row r="136" spans="1:19" ht="45.75" customHeight="1" x14ac:dyDescent="0.25">
      <c r="A136" s="13"/>
      <c r="B136" s="9"/>
      <c r="C136" s="39" t="s">
        <v>131</v>
      </c>
      <c r="D136" s="73" t="s">
        <v>281</v>
      </c>
      <c r="E136" s="91" t="s">
        <v>106</v>
      </c>
      <c r="F136" s="100" t="s">
        <v>70</v>
      </c>
      <c r="G136" s="102">
        <v>2750</v>
      </c>
      <c r="H136" s="99">
        <f t="shared" si="88"/>
        <v>907.5</v>
      </c>
      <c r="I136" s="99">
        <f t="shared" si="89"/>
        <v>907.5</v>
      </c>
      <c r="J136" s="99">
        <f t="shared" si="90"/>
        <v>935.00000000000011</v>
      </c>
      <c r="K136" s="99">
        <f t="shared" si="91"/>
        <v>2600</v>
      </c>
      <c r="L136" s="118">
        <f t="shared" si="92"/>
        <v>91.666666666666671</v>
      </c>
      <c r="M136" s="98">
        <v>400</v>
      </c>
      <c r="N136" s="114" t="s">
        <v>49</v>
      </c>
      <c r="O136" s="114" t="s">
        <v>49</v>
      </c>
      <c r="P136" s="114" t="s">
        <v>49</v>
      </c>
      <c r="Q136" s="114" t="s">
        <v>49</v>
      </c>
      <c r="R136" s="114" t="s">
        <v>49</v>
      </c>
      <c r="S136" s="113" t="s">
        <v>49</v>
      </c>
    </row>
    <row r="137" spans="1:19" ht="36" customHeight="1" x14ac:dyDescent="0.25">
      <c r="A137" s="13"/>
      <c r="B137" s="9"/>
      <c r="C137" s="39" t="s">
        <v>131</v>
      </c>
      <c r="D137" s="69" t="s">
        <v>282</v>
      </c>
      <c r="E137" s="110" t="s">
        <v>107</v>
      </c>
      <c r="F137" s="100" t="s">
        <v>47</v>
      </c>
      <c r="G137" s="97" t="s">
        <v>49</v>
      </c>
      <c r="H137" s="97" t="s">
        <v>49</v>
      </c>
      <c r="I137" s="97" t="s">
        <v>49</v>
      </c>
      <c r="J137" s="97" t="s">
        <v>49</v>
      </c>
      <c r="K137" s="97" t="s">
        <v>49</v>
      </c>
      <c r="L137" s="97" t="s">
        <v>49</v>
      </c>
      <c r="M137" s="98">
        <v>450</v>
      </c>
      <c r="N137" s="99">
        <v>3050</v>
      </c>
      <c r="O137" s="99">
        <f t="shared" si="85"/>
        <v>1006.5</v>
      </c>
      <c r="P137" s="99">
        <f t="shared" si="86"/>
        <v>1006.5</v>
      </c>
      <c r="Q137" s="99">
        <f t="shared" si="87"/>
        <v>1037</v>
      </c>
      <c r="R137" s="99">
        <f t="shared" si="83"/>
        <v>2900</v>
      </c>
      <c r="S137" s="109">
        <f t="shared" si="84"/>
        <v>101.66666666666667</v>
      </c>
    </row>
    <row r="138" spans="1:19" ht="32.25" customHeight="1" thickBot="1" x14ac:dyDescent="0.3">
      <c r="A138" s="13"/>
      <c r="B138" s="9"/>
      <c r="C138" s="40" t="s">
        <v>131</v>
      </c>
      <c r="D138" s="73" t="s">
        <v>283</v>
      </c>
      <c r="E138" s="115" t="s">
        <v>107</v>
      </c>
      <c r="F138" s="116" t="s">
        <v>39</v>
      </c>
      <c r="G138" s="104" t="s">
        <v>49</v>
      </c>
      <c r="H138" s="104" t="s">
        <v>49</v>
      </c>
      <c r="I138" s="104" t="s">
        <v>49</v>
      </c>
      <c r="J138" s="104" t="s">
        <v>49</v>
      </c>
      <c r="K138" s="104" t="s">
        <v>49</v>
      </c>
      <c r="L138" s="104" t="s">
        <v>49</v>
      </c>
      <c r="M138" s="105">
        <v>450</v>
      </c>
      <c r="N138" s="106">
        <v>2750</v>
      </c>
      <c r="O138" s="106">
        <f t="shared" si="85"/>
        <v>907.5</v>
      </c>
      <c r="P138" s="106">
        <f t="shared" si="86"/>
        <v>907.5</v>
      </c>
      <c r="Q138" s="106">
        <f>N138*34%</f>
        <v>935.00000000000011</v>
      </c>
      <c r="R138" s="106">
        <f t="shared" si="83"/>
        <v>2600</v>
      </c>
      <c r="S138" s="117">
        <f t="shared" si="84"/>
        <v>91.666666666666671</v>
      </c>
    </row>
    <row r="139" spans="1:19" ht="34.5" customHeight="1" x14ac:dyDescent="0.25">
      <c r="A139" s="13"/>
      <c r="B139" s="9"/>
      <c r="C139" s="180" t="s">
        <v>132</v>
      </c>
      <c r="D139" s="179" t="s">
        <v>284</v>
      </c>
      <c r="E139" s="204" t="s">
        <v>108</v>
      </c>
      <c r="F139" s="181" t="s">
        <v>47</v>
      </c>
      <c r="G139" s="182" t="s">
        <v>49</v>
      </c>
      <c r="H139" s="182" t="s">
        <v>49</v>
      </c>
      <c r="I139" s="182" t="s">
        <v>49</v>
      </c>
      <c r="J139" s="182" t="s">
        <v>49</v>
      </c>
      <c r="K139" s="182" t="s">
        <v>49</v>
      </c>
      <c r="L139" s="182" t="s">
        <v>49</v>
      </c>
      <c r="M139" s="189">
        <v>400</v>
      </c>
      <c r="N139" s="190">
        <v>1650</v>
      </c>
      <c r="O139" s="95">
        <f t="shared" ref="O139:O140" si="93">N139*33%</f>
        <v>544.5</v>
      </c>
      <c r="P139" s="95">
        <f t="shared" ref="P139:P140" si="94">N139*33%</f>
        <v>544.5</v>
      </c>
      <c r="Q139" s="95">
        <f t="shared" ref="Q139:Q140" si="95">N139*34%</f>
        <v>561</v>
      </c>
      <c r="R139" s="95">
        <f t="shared" si="83"/>
        <v>1500</v>
      </c>
      <c r="S139" s="216">
        <f t="shared" si="84"/>
        <v>55</v>
      </c>
    </row>
    <row r="140" spans="1:19" ht="33.75" customHeight="1" x14ac:dyDescent="0.25">
      <c r="A140" s="13"/>
      <c r="B140" s="9"/>
      <c r="C140" s="183" t="s">
        <v>132</v>
      </c>
      <c r="D140" s="69" t="s">
        <v>285</v>
      </c>
      <c r="E140" s="70" t="s">
        <v>108</v>
      </c>
      <c r="F140" s="185" t="s">
        <v>48</v>
      </c>
      <c r="G140" s="184" t="s">
        <v>49</v>
      </c>
      <c r="H140" s="184" t="s">
        <v>49</v>
      </c>
      <c r="I140" s="184" t="s">
        <v>49</v>
      </c>
      <c r="J140" s="184" t="s">
        <v>49</v>
      </c>
      <c r="K140" s="184" t="s">
        <v>49</v>
      </c>
      <c r="L140" s="184" t="s">
        <v>49</v>
      </c>
      <c r="M140" s="191">
        <v>400</v>
      </c>
      <c r="N140" s="186">
        <v>1650</v>
      </c>
      <c r="O140" s="99">
        <f t="shared" si="93"/>
        <v>544.5</v>
      </c>
      <c r="P140" s="99">
        <f t="shared" si="94"/>
        <v>544.5</v>
      </c>
      <c r="Q140" s="99">
        <f t="shared" si="95"/>
        <v>561</v>
      </c>
      <c r="R140" s="95">
        <f t="shared" si="83"/>
        <v>1500</v>
      </c>
      <c r="S140" s="111">
        <f t="shared" si="84"/>
        <v>55</v>
      </c>
    </row>
    <row r="141" spans="1:19" ht="36" customHeight="1" x14ac:dyDescent="0.25">
      <c r="A141" s="13"/>
      <c r="B141" s="9"/>
      <c r="C141" s="183" t="s">
        <v>132</v>
      </c>
      <c r="D141" s="73" t="s">
        <v>286</v>
      </c>
      <c r="E141" s="70" t="s">
        <v>109</v>
      </c>
      <c r="F141" s="185" t="s">
        <v>70</v>
      </c>
      <c r="G141" s="186">
        <v>1650</v>
      </c>
      <c r="H141" s="99">
        <f t="shared" ref="H141" si="96">G141*33%</f>
        <v>544.5</v>
      </c>
      <c r="I141" s="99">
        <f t="shared" ref="I141" si="97">G141*33%</f>
        <v>544.5</v>
      </c>
      <c r="J141" s="99">
        <f t="shared" ref="J141" si="98">G141*34%</f>
        <v>561</v>
      </c>
      <c r="K141" s="57">
        <f t="shared" ref="K141" si="99">SUM(G141-150)</f>
        <v>1500</v>
      </c>
      <c r="L141" s="118">
        <f t="shared" ref="L141" si="100">G141/30</f>
        <v>55</v>
      </c>
      <c r="M141" s="192">
        <v>400</v>
      </c>
      <c r="N141" s="184" t="s">
        <v>49</v>
      </c>
      <c r="O141" s="210" t="s">
        <v>49</v>
      </c>
      <c r="P141" s="210" t="s">
        <v>49</v>
      </c>
      <c r="Q141" s="210" t="s">
        <v>49</v>
      </c>
      <c r="R141" s="184" t="s">
        <v>49</v>
      </c>
      <c r="S141" s="214" t="s">
        <v>49</v>
      </c>
    </row>
    <row r="142" spans="1:19" ht="42.75" customHeight="1" thickBot="1" x14ac:dyDescent="0.3">
      <c r="A142" s="13"/>
      <c r="B142" s="9"/>
      <c r="C142" s="187" t="s">
        <v>132</v>
      </c>
      <c r="D142" s="46" t="s">
        <v>287</v>
      </c>
      <c r="E142" s="79" t="s">
        <v>140</v>
      </c>
      <c r="F142" s="188" t="s">
        <v>70</v>
      </c>
      <c r="G142" s="197" t="s">
        <v>49</v>
      </c>
      <c r="H142" s="197" t="s">
        <v>49</v>
      </c>
      <c r="I142" s="197" t="s">
        <v>49</v>
      </c>
      <c r="J142" s="197" t="s">
        <v>49</v>
      </c>
      <c r="K142" s="197" t="s">
        <v>49</v>
      </c>
      <c r="L142" s="197" t="s">
        <v>49</v>
      </c>
      <c r="M142" s="193">
        <v>400</v>
      </c>
      <c r="N142" s="194">
        <v>1650</v>
      </c>
      <c r="O142" s="106">
        <f t="shared" ref="O142" si="101">N142*33%</f>
        <v>544.5</v>
      </c>
      <c r="P142" s="106">
        <f t="shared" ref="P142" si="102">N142*33%</f>
        <v>544.5</v>
      </c>
      <c r="Q142" s="106">
        <f t="shared" ref="Q142" si="103">N142*34%</f>
        <v>561</v>
      </c>
      <c r="R142" s="106">
        <f t="shared" si="83"/>
        <v>1500</v>
      </c>
      <c r="S142" s="217">
        <f t="shared" si="84"/>
        <v>55</v>
      </c>
    </row>
    <row r="143" spans="1:19" ht="48" customHeight="1" x14ac:dyDescent="0.25">
      <c r="A143" s="13"/>
      <c r="B143" s="9"/>
      <c r="C143" s="90" t="s">
        <v>133</v>
      </c>
      <c r="D143" s="73" t="s">
        <v>288</v>
      </c>
      <c r="E143" s="54" t="s">
        <v>110</v>
      </c>
      <c r="F143" s="47" t="s">
        <v>47</v>
      </c>
      <c r="G143" s="162">
        <v>2460</v>
      </c>
      <c r="H143" s="48">
        <f t="shared" ref="H143" si="104">G143*33%</f>
        <v>811.80000000000007</v>
      </c>
      <c r="I143" s="48">
        <f t="shared" ref="I143" si="105">G143*33%</f>
        <v>811.80000000000007</v>
      </c>
      <c r="J143" s="48">
        <f t="shared" ref="J143" si="106">G143*34%</f>
        <v>836.40000000000009</v>
      </c>
      <c r="K143" s="48">
        <f t="shared" ref="K143" si="107">SUM(G143-150)</f>
        <v>2310</v>
      </c>
      <c r="L143" s="175">
        <f t="shared" ref="L143:L144" si="108">G143/30</f>
        <v>82</v>
      </c>
      <c r="M143" s="176">
        <v>300</v>
      </c>
      <c r="N143" s="177" t="s">
        <v>49</v>
      </c>
      <c r="O143" s="177" t="s">
        <v>49</v>
      </c>
      <c r="P143" s="177" t="s">
        <v>49</v>
      </c>
      <c r="Q143" s="177" t="s">
        <v>49</v>
      </c>
      <c r="R143" s="177" t="s">
        <v>49</v>
      </c>
      <c r="S143" s="178" t="s">
        <v>49</v>
      </c>
    </row>
    <row r="144" spans="1:19" ht="44.25" customHeight="1" x14ac:dyDescent="0.25">
      <c r="A144" s="13"/>
      <c r="B144" s="9"/>
      <c r="C144" s="39" t="s">
        <v>133</v>
      </c>
      <c r="D144" s="69" t="s">
        <v>289</v>
      </c>
      <c r="E144" s="70" t="s">
        <v>110</v>
      </c>
      <c r="F144" s="76" t="s">
        <v>48</v>
      </c>
      <c r="G144" s="162">
        <v>2460</v>
      </c>
      <c r="H144" s="48">
        <f t="shared" ref="H144" si="109">G144*33%</f>
        <v>811.80000000000007</v>
      </c>
      <c r="I144" s="48">
        <f t="shared" ref="I144" si="110">G144*33%</f>
        <v>811.80000000000007</v>
      </c>
      <c r="J144" s="48">
        <f t="shared" ref="J144" si="111">G144*34%</f>
        <v>836.40000000000009</v>
      </c>
      <c r="K144" s="48">
        <f t="shared" ref="K144" si="112">SUM(G144-150)</f>
        <v>2310</v>
      </c>
      <c r="L144" s="118">
        <f t="shared" si="108"/>
        <v>82</v>
      </c>
      <c r="M144" s="192">
        <v>300</v>
      </c>
      <c r="N144" s="119" t="s">
        <v>49</v>
      </c>
      <c r="O144" s="119" t="s">
        <v>49</v>
      </c>
      <c r="P144" s="119" t="s">
        <v>49</v>
      </c>
      <c r="Q144" s="119" t="s">
        <v>49</v>
      </c>
      <c r="R144" s="119" t="s">
        <v>49</v>
      </c>
      <c r="S144" s="120" t="s">
        <v>49</v>
      </c>
    </row>
    <row r="145" spans="1:19" ht="42" customHeight="1" x14ac:dyDescent="0.25">
      <c r="A145" s="13"/>
      <c r="B145" s="9"/>
      <c r="C145" s="39" t="s">
        <v>133</v>
      </c>
      <c r="D145" s="73" t="s">
        <v>290</v>
      </c>
      <c r="E145" s="70" t="s">
        <v>153</v>
      </c>
      <c r="F145" s="185" t="s">
        <v>70</v>
      </c>
      <c r="G145" s="121" t="s">
        <v>49</v>
      </c>
      <c r="H145" s="121" t="s">
        <v>49</v>
      </c>
      <c r="I145" s="121" t="s">
        <v>49</v>
      </c>
      <c r="J145" s="121" t="s">
        <v>49</v>
      </c>
      <c r="K145" s="121" t="s">
        <v>49</v>
      </c>
      <c r="L145" s="121" t="s">
        <v>49</v>
      </c>
      <c r="M145" s="192">
        <v>300</v>
      </c>
      <c r="N145" s="186">
        <v>2160</v>
      </c>
      <c r="O145" s="186">
        <f t="shared" ref="O145:O150" si="113">N145*33%</f>
        <v>712.80000000000007</v>
      </c>
      <c r="P145" s="186">
        <f t="shared" ref="P145:P150" si="114">N145*33%</f>
        <v>712.80000000000007</v>
      </c>
      <c r="Q145" s="186">
        <f t="shared" ref="Q145:Q150" si="115">N145*34%</f>
        <v>734.40000000000009</v>
      </c>
      <c r="R145" s="186">
        <f t="shared" ref="R145:R150" si="116">SUM(N145-150)</f>
        <v>2010</v>
      </c>
      <c r="S145" s="122">
        <f t="shared" ref="S145:S150" si="117">N145/30</f>
        <v>72</v>
      </c>
    </row>
    <row r="146" spans="1:19" ht="42" customHeight="1" x14ac:dyDescent="0.25">
      <c r="A146" s="13"/>
      <c r="B146" s="9"/>
      <c r="C146" s="39" t="s">
        <v>133</v>
      </c>
      <c r="D146" s="69" t="s">
        <v>291</v>
      </c>
      <c r="E146" s="70" t="s">
        <v>154</v>
      </c>
      <c r="F146" s="74" t="s">
        <v>47</v>
      </c>
      <c r="G146" s="121" t="s">
        <v>49</v>
      </c>
      <c r="H146" s="121" t="s">
        <v>49</v>
      </c>
      <c r="I146" s="121" t="s">
        <v>49</v>
      </c>
      <c r="J146" s="121" t="s">
        <v>49</v>
      </c>
      <c r="K146" s="121" t="s">
        <v>49</v>
      </c>
      <c r="L146" s="121" t="s">
        <v>49</v>
      </c>
      <c r="M146" s="192">
        <v>300</v>
      </c>
      <c r="N146" s="186">
        <v>2160</v>
      </c>
      <c r="O146" s="186">
        <f t="shared" si="113"/>
        <v>712.80000000000007</v>
      </c>
      <c r="P146" s="186">
        <f t="shared" si="114"/>
        <v>712.80000000000007</v>
      </c>
      <c r="Q146" s="186">
        <f t="shared" si="115"/>
        <v>734.40000000000009</v>
      </c>
      <c r="R146" s="186">
        <f t="shared" si="116"/>
        <v>2010</v>
      </c>
      <c r="S146" s="122">
        <f t="shared" si="117"/>
        <v>72</v>
      </c>
    </row>
    <row r="147" spans="1:19" ht="39" customHeight="1" x14ac:dyDescent="0.25">
      <c r="A147" s="13"/>
      <c r="B147" s="9"/>
      <c r="C147" s="39" t="s">
        <v>133</v>
      </c>
      <c r="D147" s="73" t="s">
        <v>292</v>
      </c>
      <c r="E147" s="70" t="s">
        <v>155</v>
      </c>
      <c r="F147" s="76" t="s">
        <v>48</v>
      </c>
      <c r="G147" s="121" t="s">
        <v>49</v>
      </c>
      <c r="H147" s="121" t="s">
        <v>49</v>
      </c>
      <c r="I147" s="121" t="s">
        <v>49</v>
      </c>
      <c r="J147" s="121" t="s">
        <v>49</v>
      </c>
      <c r="K147" s="121" t="s">
        <v>49</v>
      </c>
      <c r="L147" s="121" t="s">
        <v>49</v>
      </c>
      <c r="M147" s="192">
        <v>300</v>
      </c>
      <c r="N147" s="186">
        <v>2160</v>
      </c>
      <c r="O147" s="186">
        <f t="shared" si="113"/>
        <v>712.80000000000007</v>
      </c>
      <c r="P147" s="186">
        <f t="shared" si="114"/>
        <v>712.80000000000007</v>
      </c>
      <c r="Q147" s="186">
        <f t="shared" si="115"/>
        <v>734.40000000000009</v>
      </c>
      <c r="R147" s="186">
        <f t="shared" si="116"/>
        <v>2010</v>
      </c>
      <c r="S147" s="122">
        <f t="shared" si="117"/>
        <v>72</v>
      </c>
    </row>
    <row r="148" spans="1:19" ht="78.75" customHeight="1" thickBot="1" x14ac:dyDescent="0.3">
      <c r="A148" s="13"/>
      <c r="B148" s="9"/>
      <c r="C148" s="40" t="s">
        <v>133</v>
      </c>
      <c r="D148" s="46" t="s">
        <v>293</v>
      </c>
      <c r="E148" s="79" t="s">
        <v>156</v>
      </c>
      <c r="F148" s="123" t="s">
        <v>48</v>
      </c>
      <c r="G148" s="29" t="s">
        <v>49</v>
      </c>
      <c r="H148" s="29" t="s">
        <v>49</v>
      </c>
      <c r="I148" s="29" t="s">
        <v>49</v>
      </c>
      <c r="J148" s="29" t="s">
        <v>49</v>
      </c>
      <c r="K148" s="29" t="s">
        <v>49</v>
      </c>
      <c r="L148" s="29" t="s">
        <v>49</v>
      </c>
      <c r="M148" s="124">
        <v>1000</v>
      </c>
      <c r="N148" s="194">
        <v>6950</v>
      </c>
      <c r="O148" s="194">
        <f t="shared" si="113"/>
        <v>2293.5</v>
      </c>
      <c r="P148" s="194">
        <f t="shared" si="114"/>
        <v>2293.5</v>
      </c>
      <c r="Q148" s="194">
        <f t="shared" si="115"/>
        <v>2363</v>
      </c>
      <c r="R148" s="194">
        <f t="shared" si="116"/>
        <v>6800</v>
      </c>
      <c r="S148" s="196">
        <f t="shared" si="117"/>
        <v>231.66666666666666</v>
      </c>
    </row>
    <row r="149" spans="1:19" ht="188.25" customHeight="1" x14ac:dyDescent="0.25">
      <c r="A149" s="13"/>
      <c r="B149" s="9"/>
      <c r="C149" s="52" t="s">
        <v>137</v>
      </c>
      <c r="D149" s="73" t="s">
        <v>294</v>
      </c>
      <c r="E149" s="54" t="s">
        <v>122</v>
      </c>
      <c r="F149" s="47"/>
      <c r="G149" s="51" t="s">
        <v>49</v>
      </c>
      <c r="H149" s="51" t="s">
        <v>49</v>
      </c>
      <c r="I149" s="51" t="s">
        <v>49</v>
      </c>
      <c r="J149" s="51" t="s">
        <v>49</v>
      </c>
      <c r="K149" s="51" t="s">
        <v>49</v>
      </c>
      <c r="L149" s="51" t="s">
        <v>49</v>
      </c>
      <c r="M149" s="53" t="s">
        <v>151</v>
      </c>
      <c r="N149" s="190">
        <v>1650</v>
      </c>
      <c r="O149" s="190">
        <f t="shared" si="113"/>
        <v>544.5</v>
      </c>
      <c r="P149" s="190">
        <f t="shared" si="114"/>
        <v>544.5</v>
      </c>
      <c r="Q149" s="190">
        <f t="shared" si="115"/>
        <v>561</v>
      </c>
      <c r="R149" s="190">
        <f t="shared" si="116"/>
        <v>1500</v>
      </c>
      <c r="S149" s="195">
        <f t="shared" si="117"/>
        <v>55</v>
      </c>
    </row>
    <row r="150" spans="1:19" ht="48.75" customHeight="1" thickBot="1" x14ac:dyDescent="0.3">
      <c r="A150" s="13"/>
      <c r="B150" s="9"/>
      <c r="C150" s="36" t="s">
        <v>137</v>
      </c>
      <c r="D150" s="46" t="s">
        <v>295</v>
      </c>
      <c r="E150" s="79" t="s">
        <v>147</v>
      </c>
      <c r="F150" s="30"/>
      <c r="G150" s="29" t="s">
        <v>49</v>
      </c>
      <c r="H150" s="29" t="s">
        <v>49</v>
      </c>
      <c r="I150" s="29" t="s">
        <v>49</v>
      </c>
      <c r="J150" s="29" t="s">
        <v>49</v>
      </c>
      <c r="K150" s="29" t="s">
        <v>49</v>
      </c>
      <c r="L150" s="29" t="s">
        <v>49</v>
      </c>
      <c r="M150" s="45">
        <v>300</v>
      </c>
      <c r="N150" s="211">
        <v>1650</v>
      </c>
      <c r="O150" s="211">
        <f t="shared" si="113"/>
        <v>544.5</v>
      </c>
      <c r="P150" s="211">
        <f t="shared" si="114"/>
        <v>544.5</v>
      </c>
      <c r="Q150" s="211">
        <f t="shared" si="115"/>
        <v>561</v>
      </c>
      <c r="R150" s="211">
        <f t="shared" si="116"/>
        <v>1500</v>
      </c>
      <c r="S150" s="213">
        <f t="shared" si="117"/>
        <v>55</v>
      </c>
    </row>
    <row r="151" spans="1:19" ht="39.75" customHeight="1" thickBot="1" x14ac:dyDescent="0.3">
      <c r="C151" s="33"/>
      <c r="D151" s="237" t="s">
        <v>116</v>
      </c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</row>
    <row r="152" spans="1:19" ht="66.75" customHeight="1" thickBot="1" x14ac:dyDescent="0.3">
      <c r="C152" s="33"/>
      <c r="D152" s="49" t="s">
        <v>303</v>
      </c>
      <c r="E152" s="50" t="s">
        <v>119</v>
      </c>
      <c r="F152" s="247">
        <v>40</v>
      </c>
      <c r="G152" s="247"/>
      <c r="H152" s="247"/>
      <c r="I152" s="247"/>
      <c r="J152" s="247"/>
      <c r="K152" s="248"/>
      <c r="L152" s="14"/>
      <c r="M152" s="19"/>
      <c r="N152" s="15"/>
      <c r="O152" s="15"/>
      <c r="P152" s="15"/>
      <c r="Q152" s="15"/>
      <c r="R152" s="16"/>
    </row>
    <row r="153" spans="1:19" ht="34.5" customHeight="1" x14ac:dyDescent="0.25">
      <c r="C153" s="33"/>
      <c r="D153" s="237" t="s">
        <v>111</v>
      </c>
      <c r="E153" s="237"/>
      <c r="F153" s="237"/>
      <c r="G153" s="237"/>
      <c r="H153" s="237"/>
      <c r="I153" s="237"/>
      <c r="J153" s="237"/>
      <c r="K153" s="237"/>
    </row>
    <row r="154" spans="1:19" ht="54" customHeight="1" x14ac:dyDescent="0.25">
      <c r="C154" s="34" t="s">
        <v>112</v>
      </c>
      <c r="D154" s="243" t="s">
        <v>113</v>
      </c>
      <c r="E154" s="243"/>
      <c r="F154" s="243"/>
      <c r="G154" s="243"/>
      <c r="H154" s="243"/>
      <c r="I154" s="243"/>
      <c r="J154" s="243"/>
      <c r="K154" s="243"/>
    </row>
    <row r="155" spans="1:19" ht="80.25" customHeight="1" x14ac:dyDescent="0.25">
      <c r="C155" s="35" t="s">
        <v>114</v>
      </c>
      <c r="D155" s="236" t="s">
        <v>141</v>
      </c>
      <c r="E155" s="236"/>
      <c r="F155" s="236"/>
      <c r="G155" s="236"/>
      <c r="H155" s="236"/>
      <c r="I155" s="236"/>
      <c r="J155" s="236"/>
      <c r="K155" s="236"/>
    </row>
    <row r="156" spans="1:19" ht="191.25" customHeight="1" x14ac:dyDescent="0.25">
      <c r="C156" s="35" t="s">
        <v>115</v>
      </c>
      <c r="D156" s="249" t="s">
        <v>298</v>
      </c>
      <c r="E156" s="236"/>
      <c r="F156" s="236"/>
      <c r="G156" s="236"/>
      <c r="H156" s="236"/>
      <c r="I156" s="236"/>
      <c r="J156" s="236"/>
      <c r="K156" s="236"/>
    </row>
    <row r="157" spans="1:19" ht="61.5" customHeight="1" x14ac:dyDescent="0.25">
      <c r="C157" s="35" t="s">
        <v>117</v>
      </c>
      <c r="D157" s="236" t="s">
        <v>142</v>
      </c>
      <c r="E157" s="236"/>
      <c r="F157" s="236"/>
      <c r="G157" s="236"/>
      <c r="H157" s="236"/>
      <c r="I157" s="236"/>
      <c r="J157" s="236"/>
      <c r="K157" s="236"/>
      <c r="L157" s="17"/>
    </row>
    <row r="158" spans="1:19" ht="69.75" customHeight="1" x14ac:dyDescent="0.25">
      <c r="C158" s="35" t="s">
        <v>120</v>
      </c>
      <c r="D158" s="236" t="s">
        <v>118</v>
      </c>
      <c r="E158" s="236"/>
      <c r="F158" s="236"/>
      <c r="G158" s="236"/>
      <c r="H158" s="236"/>
      <c r="I158" s="236"/>
      <c r="J158" s="236"/>
      <c r="K158" s="236"/>
      <c r="L158" s="17"/>
    </row>
  </sheetData>
  <sortState ref="A5:F193">
    <sortCondition ref="B1"/>
  </sortState>
  <mergeCells count="30">
    <mergeCell ref="E1:K1"/>
    <mergeCell ref="D6:D7"/>
    <mergeCell ref="F152:K152"/>
    <mergeCell ref="D157:K157"/>
    <mergeCell ref="D156:K156"/>
    <mergeCell ref="F6:F7"/>
    <mergeCell ref="E2:J2"/>
    <mergeCell ref="D158:K158"/>
    <mergeCell ref="D151:R151"/>
    <mergeCell ref="C4:C8"/>
    <mergeCell ref="D4:F5"/>
    <mergeCell ref="D153:K153"/>
    <mergeCell ref="D154:K154"/>
    <mergeCell ref="D155:K155"/>
    <mergeCell ref="M1:S1"/>
    <mergeCell ref="M3:S3"/>
    <mergeCell ref="E3:I3"/>
    <mergeCell ref="G4:L5"/>
    <mergeCell ref="L6:L7"/>
    <mergeCell ref="S6:S7"/>
    <mergeCell ref="M4:S4"/>
    <mergeCell ref="M5:M7"/>
    <mergeCell ref="N5:S5"/>
    <mergeCell ref="R6:R7"/>
    <mergeCell ref="N6:N7"/>
    <mergeCell ref="O6:Q6"/>
    <mergeCell ref="E6:E7"/>
    <mergeCell ref="H6:J6"/>
    <mergeCell ref="K6:K7"/>
    <mergeCell ref="G6:G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9" fitToHeight="0" orientation="landscape" r:id="rId1"/>
  <headerFooter>
    <oddFooter>&amp;CStrona &amp;P z &amp;N</oddFooter>
  </headerFooter>
  <rowBreaks count="10" manualBreakCount="10">
    <brk id="20" min="2" max="18" man="1"/>
    <brk id="35" min="2" max="18" man="1"/>
    <brk id="53" min="2" max="18" man="1"/>
    <brk id="69" min="2" max="18" man="1"/>
    <brk id="91" min="2" max="18" man="1"/>
    <brk id="114" min="2" max="18" man="1"/>
    <brk id="121" min="2" max="18" man="1"/>
    <brk id="138" min="2" max="18" man="1"/>
    <brk id="150" min="2" max="18" man="1"/>
    <brk id="159" min="2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Tabela opłat</vt:lpstr>
      <vt:lpstr>Arkusz1</vt:lpstr>
      <vt:lpstr>'Tabela opłat'!Obszar_wydruku</vt:lpstr>
      <vt:lpstr>'Tabela opłat'!Tytuły_wydruku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Drenda</dc:creator>
  <cp:lastModifiedBy>Mirosław Gorgoń</cp:lastModifiedBy>
  <cp:lastPrinted>2023-05-31T11:14:00Z</cp:lastPrinted>
  <dcterms:created xsi:type="dcterms:W3CDTF">2015-01-08T09:53:17Z</dcterms:created>
  <dcterms:modified xsi:type="dcterms:W3CDTF">2023-06-01T07:14:47Z</dcterms:modified>
</cp:coreProperties>
</file>